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20" windowHeight="7785" tabRatio="599" activeTab="6"/>
  </bookViews>
  <sheets>
    <sheet name="Титульный лист" sheetId="1" r:id="rId1"/>
    <sheet name="график" sheetId="2" r:id="rId2"/>
    <sheet name="1 Сводные данные" sheetId="3" r:id="rId3"/>
    <sheet name="2 План УП " sheetId="4" r:id="rId4"/>
    <sheet name="3 Кабинеты" sheetId="5" r:id="rId5"/>
    <sheet name="4 ПЗ" sheetId="6" r:id="rId6"/>
    <sheet name="Консультации " sheetId="7" r:id="rId7"/>
  </sheets>
  <definedNames>
    <definedName name="_xlnm.Print_Titles" localSheetId="3">'2 План УП '!$2:$8</definedName>
    <definedName name="_xlnm.Print_Titles" localSheetId="6">'Консультации '!$2:$6</definedName>
    <definedName name="_xlnm.Print_Area" localSheetId="2">'1 Сводные данные'!$A$2:$L$54</definedName>
    <definedName name="_xlnm.Print_Area" localSheetId="3">'2 План УП '!$A$1:$AH$96</definedName>
    <definedName name="_xlnm.Print_Area" localSheetId="4">'3 Кабинеты'!$A$1:$C$45</definedName>
    <definedName name="_xlnm.Print_Area" localSheetId="5">'4 ПЗ'!$A$1:$P$153</definedName>
    <definedName name="_xlnm.Print_Area" localSheetId="6">'Консультации '!$A$1:$X$52</definedName>
    <definedName name="_xlnm.Print_Area" localSheetId="0">'Титульный лист'!$A$1:$BL$62</definedName>
  </definedNames>
  <calcPr fullCalcOnLoad="1"/>
</workbook>
</file>

<file path=xl/sharedStrings.xml><?xml version="1.0" encoding="utf-8"?>
<sst xmlns="http://schemas.openxmlformats.org/spreadsheetml/2006/main" count="518" uniqueCount="349">
  <si>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</si>
  <si>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</si>
  <si>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</si>
  <si>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</si>
  <si>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</si>
  <si>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</si>
  <si>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</si>
  <si>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</si>
  <si>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</si>
  <si>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</si>
  <si>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</si>
  <si>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</si>
  <si>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</si>
  <si>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</si>
  <si>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</si>
  <si>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</si>
  <si>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</si>
  <si>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</si>
  <si>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</si>
  <si>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</si>
  <si>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</si>
  <si>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</si>
  <si>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</si>
  <si>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</si>
  <si>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</si>
  <si>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</si>
  <si>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</si>
  <si>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</si>
  <si>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</si>
  <si>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</si>
  <si>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</si>
  <si>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</si>
  <si>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</si>
  <si>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</si>
  <si>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</si>
  <si>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</si>
  <si>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</si>
  <si>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</si>
  <si>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</si>
  <si>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</si>
  <si>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</si>
  <si>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</si>
  <si>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Промежуточная аттестация</t>
  </si>
  <si>
    <t>ПМ.04</t>
  </si>
  <si>
    <t>ОП.10</t>
  </si>
  <si>
    <t>ОП.11</t>
  </si>
  <si>
    <t>ОП.12</t>
  </si>
  <si>
    <t>1 курс</t>
  </si>
  <si>
    <t>2 курс</t>
  </si>
  <si>
    <t>3 курс</t>
  </si>
  <si>
    <t>4 курс</t>
  </si>
  <si>
    <t>Формы промежуточной аттестации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</si>
  <si>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</si>
  <si>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</si>
  <si>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</si>
  <si>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</si>
  <si>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</si>
  <si>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</si>
  <si>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</si>
  <si>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</si>
  <si>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</si>
  <si>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</si>
  <si>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</si>
  <si>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Общепрофессиональный цикл</t>
  </si>
  <si>
    <t>МДК.01.01</t>
  </si>
  <si>
    <t>МДК.01.02</t>
  </si>
  <si>
    <t>УП.01</t>
  </si>
  <si>
    <t>ПП.01</t>
  </si>
  <si>
    <t>МДК.02.01</t>
  </si>
  <si>
    <t>ПП.02</t>
  </si>
  <si>
    <t>ПДП</t>
  </si>
  <si>
    <t>ГИА</t>
  </si>
  <si>
    <t>Государственная итоговая аттестация</t>
  </si>
  <si>
    <t>учебной практики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</si>
  <si>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</si>
  <si>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</si>
  <si>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</si>
  <si>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</si>
  <si>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</si>
  <si>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Управление коллективом исполнителей</t>
  </si>
  <si>
    <t>Организация деятельности коллектива исполнителей</t>
  </si>
  <si>
    <t>10</t>
  </si>
  <si>
    <t>МДК.03.01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</si>
  <si>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</si>
  <si>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</si>
  <si>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</si>
  <si>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</si>
  <si>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по профилю специальности</t>
  </si>
  <si>
    <t>преддипломная</t>
  </si>
  <si>
    <t>Каникулы</t>
  </si>
  <si>
    <t>II курс</t>
  </si>
  <si>
    <t>III курс</t>
  </si>
  <si>
    <t>IV курс</t>
  </si>
  <si>
    <t>I курс</t>
  </si>
  <si>
    <t>Наименование циклов,  дисциплин, профессиональных модулей, МДК, практик</t>
  </si>
  <si>
    <t xml:space="preserve">максимальная </t>
  </si>
  <si>
    <t>№</t>
  </si>
  <si>
    <t>Наименование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</si>
  <si>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</si>
  <si>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</si>
  <si>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</si>
  <si>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</si>
  <si>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</si>
  <si>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</si>
  <si>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</si>
  <si>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</si>
  <si>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</si>
  <si>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</si>
  <si>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</si>
  <si>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</si>
  <si>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</si>
  <si>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</si>
  <si>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</si>
  <si>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</si>
  <si>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</si>
  <si>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</si>
  <si>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</si>
  <si>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</si>
  <si>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</si>
  <si>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</si>
  <si>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</si>
  <si>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Мастерские:</t>
  </si>
  <si>
    <t>слесарные;</t>
  </si>
  <si>
    <t>токарно-механические;</t>
  </si>
  <si>
    <t>демонтажно-монтажные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</si>
  <si>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</si>
  <si>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</si>
  <si>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</si>
  <si>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</si>
  <si>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1.Программа базовой подготовки</t>
  </si>
  <si>
    <t>химия;</t>
  </si>
  <si>
    <t>русский язык;</t>
  </si>
  <si>
    <t>физика;</t>
  </si>
  <si>
    <t>основы БЖД и экологии;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</si>
  <si>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</si>
  <si>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</si>
  <si>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Производственная практика (преддипломная)</t>
  </si>
  <si>
    <t>Распределение  обязательной (аудиторной) нагрузки по курсам и семестрам/триместрам (час. в семестр/триместр)</t>
  </si>
  <si>
    <t>Распределение  консультаций по курсам и семестрам/триместрам (час. в семестр/триместр)</t>
  </si>
  <si>
    <t>Распределение часов консультаций</t>
  </si>
  <si>
    <t>Основы предпринимательсткой  деятельности</t>
  </si>
  <si>
    <t>Менеджмент</t>
  </si>
  <si>
    <t>ОП.13</t>
  </si>
  <si>
    <t>Экономика  предприятия</t>
  </si>
  <si>
    <t>ОП.14</t>
  </si>
  <si>
    <t>Автомобильные  эксплуатационные  материалы</t>
  </si>
  <si>
    <t>Русский  язык  и  культура речи</t>
  </si>
  <si>
    <r>
      <t xml:space="preserve">Квалификация: </t>
    </r>
    <r>
      <rPr>
        <b/>
        <sz val="14"/>
        <color indexed="8"/>
        <rFont val="Arial"/>
        <family val="2"/>
      </rPr>
      <t>техник</t>
    </r>
  </si>
  <si>
    <r>
      <t xml:space="preserve">Нормативный срок обучения - </t>
    </r>
    <r>
      <rPr>
        <b/>
        <sz val="14"/>
        <color indexed="8"/>
        <rFont val="Arial"/>
        <family val="2"/>
      </rPr>
      <t>3 года 10 месяцев</t>
    </r>
  </si>
  <si>
    <t>Особенности  устройства и организации  технического  обслуживания  автомобилей  иностранного  производства</t>
  </si>
  <si>
    <t>Информационные  технологии в  профессиональной деятельности</t>
  </si>
  <si>
    <t>Дополнительная подготовка  в соответствии с  требованиями  работодателей.</t>
  </si>
  <si>
    <t>Комплексное  диагностирование  автомобилей</t>
  </si>
  <si>
    <t>303, 409</t>
  </si>
  <si>
    <t>306, 314</t>
  </si>
  <si>
    <t>402, 403</t>
  </si>
  <si>
    <t>310, 311</t>
  </si>
  <si>
    <t>1,2,3</t>
  </si>
  <si>
    <t>ОП.15</t>
  </si>
  <si>
    <t>МДК.01.02.01</t>
  </si>
  <si>
    <t>МДК.01.02.02</t>
  </si>
  <si>
    <t>Учет .отчетность  и  анализ  работы  первичных  трудовых  коллективов</t>
  </si>
  <si>
    <t>Организация ТО  и  ТР   в  АТП  и  СТО</t>
  </si>
  <si>
    <t>МДК.04.01.</t>
  </si>
  <si>
    <t>ПП.04</t>
  </si>
  <si>
    <t>МДК.02.01.01</t>
  </si>
  <si>
    <t>МДК.02.01.02</t>
  </si>
  <si>
    <t>Автомобильные  перевозки</t>
  </si>
  <si>
    <t>Электроника  и  микропроцессорная  техника  в  автомобиле.</t>
  </si>
  <si>
    <t>ОП.16</t>
  </si>
  <si>
    <t>МДК.04.02.</t>
  </si>
  <si>
    <t>Электрооборудования  автомобилей</t>
  </si>
  <si>
    <t>спортивный зал, тренажерный зал,</t>
  </si>
  <si>
    <t>3дз</t>
  </si>
  <si>
    <t>4дз</t>
  </si>
  <si>
    <t>4 нед.</t>
  </si>
  <si>
    <t>Выполнение работ по одной или несколькимпрофессиям рабочих, должностям служащих</t>
  </si>
  <si>
    <r>
      <t>МДК.</t>
    </r>
    <r>
      <rPr>
        <sz val="6"/>
        <rFont val="Arial Cyr"/>
        <family val="0"/>
      </rPr>
      <t>01.01.01</t>
    </r>
  </si>
  <si>
    <t>Ремонт автомобильного транспорта</t>
  </si>
  <si>
    <t>Основы предпринимательсткой  деятельности, планирование карьеры и самозанятости</t>
  </si>
  <si>
    <t>Учебная нагрузка обучающихся при очной форме обучения (час)</t>
  </si>
  <si>
    <t>Учебная нагрузка обучающихся при заочной форме обучения (час)</t>
  </si>
  <si>
    <t>9</t>
  </si>
  <si>
    <t>11</t>
  </si>
  <si>
    <t>12</t>
  </si>
  <si>
    <t>Количество домашних контрольных работ</t>
  </si>
  <si>
    <t>8 нед.</t>
  </si>
  <si>
    <t>обзорно. Установочные занятия</t>
  </si>
  <si>
    <t>лаб. и прак. Занятия</t>
  </si>
  <si>
    <t>контрольные работы</t>
  </si>
  <si>
    <t>обязательная нагрузка при очной форме обучения</t>
  </si>
  <si>
    <t>133</t>
  </si>
  <si>
    <t>14</t>
  </si>
  <si>
    <t>самостоятельная учебная работа</t>
  </si>
  <si>
    <t>Консультации из расчета 4 часов в год на каждого студента</t>
  </si>
  <si>
    <t>Государственная (итоговая) аттестация</t>
  </si>
  <si>
    <t>Подготовка  дипломного проекта с   4 мая     по 21 июня (7нед.)</t>
  </si>
  <si>
    <t>Защита дипломного проекта с    22 июня    по 28 июня (1нед.)</t>
  </si>
  <si>
    <t>производственной практики</t>
  </si>
  <si>
    <t>экзаменов (в т.ч. квалификационных)</t>
  </si>
  <si>
    <t>дифференцированных зачетов</t>
  </si>
  <si>
    <t>зачетов</t>
  </si>
  <si>
    <t>контрольных работ</t>
  </si>
  <si>
    <t>Русский  язык  и  культура  речи</t>
  </si>
  <si>
    <t>Транспортная система России</t>
  </si>
  <si>
    <t>Технические средства (по видам транспорта)</t>
  </si>
  <si>
    <t>Экономика отрасли</t>
  </si>
  <si>
    <t>Автотранспортное  право</t>
  </si>
  <si>
    <t>Правила  безопасности дорожного движения</t>
  </si>
  <si>
    <t>Организация  безопасности  движения</t>
  </si>
  <si>
    <t>Организация перевозочного процесса (по видам транспорта)</t>
  </si>
  <si>
    <t xml:space="preserve"> Технология перевозочного процесса (по видам транспорта)</t>
  </si>
  <si>
    <t xml:space="preserve"> Информационное обеспечение перевозочного процесса (по видам транспорта)</t>
  </si>
  <si>
    <t>МДК.01.03</t>
  </si>
  <si>
    <t xml:space="preserve"> 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</si>
  <si>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</si>
  <si>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</si>
  <si>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МДК.02.02</t>
  </si>
  <si>
    <t xml:space="preserve"> 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</si>
  <si>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</si>
  <si>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Транспортно-экспедиционная деятельность(по видам транспорта)</t>
  </si>
  <si>
    <t>МДК.03.02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</si>
  <si>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</si>
  <si>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</si>
  <si>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</si>
  <si>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 xml:space="preserve">УП.03 </t>
  </si>
  <si>
    <t xml:space="preserve">ПП.03 </t>
  </si>
  <si>
    <t>Документационное обеспечение управления</t>
  </si>
  <si>
    <t>Выполнение работ по профессии 21635 Диспечер  автомобильного  транспорта</t>
  </si>
  <si>
    <t>0</t>
  </si>
  <si>
    <t>20</t>
  </si>
  <si>
    <t xml:space="preserve"> </t>
  </si>
  <si>
    <t>4Э</t>
  </si>
  <si>
    <t>всего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</si>
  <si>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</si>
  <si>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</si>
  <si>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</si>
  <si>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</si>
  <si>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</si>
  <si>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</si>
  <si>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</si>
  <si>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</si>
  <si>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</si>
  <si>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</si>
  <si>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</si>
  <si>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</si>
  <si>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</si>
  <si>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</si>
  <si>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Теор. обучен.</t>
  </si>
  <si>
    <t>Экз.сессии, нед</t>
  </si>
  <si>
    <t>каникулы</t>
  </si>
  <si>
    <t>Всего недель</t>
  </si>
  <si>
    <t>19     25</t>
  </si>
  <si>
    <t>13     19</t>
  </si>
  <si>
    <t>1       7</t>
  </si>
  <si>
    <t>недель</t>
  </si>
  <si>
    <t>часов</t>
  </si>
  <si>
    <t>уч</t>
  </si>
  <si>
    <t>пс</t>
  </si>
  <si>
    <t>пп</t>
  </si>
  <si>
    <t>Условные обозначения:</t>
  </si>
  <si>
    <t>-теоретическое обучение</t>
  </si>
  <si>
    <t>-промежуточная аттестация</t>
  </si>
  <si>
    <t>-практика преддипломная</t>
  </si>
  <si>
    <t>-подготовкак ВКР</t>
  </si>
  <si>
    <t>-защита ВКР</t>
  </si>
  <si>
    <t>-каникулы</t>
  </si>
  <si>
    <t>-практика по профилю специальности</t>
  </si>
  <si>
    <t>3. Заочное отделение План учебного процесса по специальности 23.02.01 Организация перевозок и управление на транспорте (по видам)</t>
  </si>
  <si>
    <t>Преддепломная практика</t>
  </si>
  <si>
    <t>Подготовка, Защита ВКР</t>
  </si>
  <si>
    <t>17     23</t>
  </si>
  <si>
    <t>16     22</t>
  </si>
  <si>
    <t>13    19</t>
  </si>
  <si>
    <t>20     26</t>
  </si>
  <si>
    <t>3        9</t>
  </si>
  <si>
    <t>17      23</t>
  </si>
  <si>
    <t>без1курса</t>
  </si>
  <si>
    <t>-учебная практика</t>
  </si>
  <si>
    <t>1  семестр</t>
  </si>
  <si>
    <t>2 семестр</t>
  </si>
  <si>
    <t xml:space="preserve">2  курс  </t>
  </si>
  <si>
    <t>УП.03  Учебная практика ( слесарная  108  ч)</t>
  </si>
  <si>
    <t>УП.03  Учебная практика ( механическая 108 ч)</t>
  </si>
  <si>
    <t xml:space="preserve">3  курс  </t>
  </si>
  <si>
    <t>УП.01.01Учебная практика ( демонтажно - монтажная  180 ч)</t>
  </si>
  <si>
    <t>ПП.01.02  Производственная практика (по профспец  ТО и ТР   288 ч)</t>
  </si>
  <si>
    <t xml:space="preserve">4 курс  </t>
  </si>
  <si>
    <t>ПП.02 Производственная практика (по профспециальности - 144 ч)</t>
  </si>
  <si>
    <t>ПП.04  Производственная практика (по профспециальности 216 ч)</t>
  </si>
  <si>
    <r>
      <t>Форма обучения - за</t>
    </r>
    <r>
      <rPr>
        <b/>
        <sz val="14"/>
        <color indexed="8"/>
        <rFont val="Arial"/>
        <family val="2"/>
      </rPr>
      <t>очная</t>
    </r>
  </si>
  <si>
    <t>ДЗ</t>
  </si>
  <si>
    <t>Э</t>
  </si>
  <si>
    <t>З</t>
  </si>
  <si>
    <t>8       14</t>
  </si>
  <si>
    <t>15   21</t>
  </si>
  <si>
    <t>22     28</t>
  </si>
  <si>
    <t>29.09  - 05.10</t>
  </si>
  <si>
    <t>6    12</t>
  </si>
  <si>
    <t>27.10 - 2.11</t>
  </si>
  <si>
    <t>10      16</t>
  </si>
  <si>
    <t>24     30</t>
  </si>
  <si>
    <t>01.12 – 07.12</t>
  </si>
  <si>
    <t>8      14</t>
  </si>
  <si>
    <t>15     21</t>
  </si>
  <si>
    <t>29.12 – 04.01</t>
  </si>
  <si>
    <t>5     11</t>
  </si>
  <si>
    <t>12      18</t>
  </si>
  <si>
    <t>26.01 - 01.02</t>
  </si>
  <si>
    <t>2      8</t>
  </si>
  <si>
    <t>9    15</t>
  </si>
  <si>
    <t>16      22</t>
  </si>
  <si>
    <t>23.02 - 01.03</t>
  </si>
  <si>
    <t>2       8</t>
  </si>
  <si>
    <t>9     15</t>
  </si>
  <si>
    <t>23     29</t>
  </si>
  <si>
    <t>30.03 - 5.04</t>
  </si>
  <si>
    <t>20    26</t>
  </si>
  <si>
    <t>11     17</t>
  </si>
  <si>
    <t>З/З/З/ДЗ</t>
  </si>
  <si>
    <t>1дз</t>
  </si>
  <si>
    <t>1з</t>
  </si>
  <si>
    <t>2дз</t>
  </si>
  <si>
    <t>1Э</t>
  </si>
  <si>
    <t>3Э</t>
  </si>
  <si>
    <t>2Дз</t>
  </si>
  <si>
    <t>2Э</t>
  </si>
  <si>
    <t>3Эк</t>
  </si>
  <si>
    <t>4Эк</t>
  </si>
  <si>
    <t>1з,2з,3з,4дз</t>
  </si>
  <si>
    <t>12+4Эк</t>
  </si>
  <si>
    <t>29.06 - 05.07</t>
  </si>
  <si>
    <r>
      <t xml:space="preserve"> </t>
    </r>
    <r>
      <rPr>
        <sz val="9"/>
        <rFont val="Arial Cyr"/>
        <family val="2"/>
      </rPr>
      <t>1.1.Выпускная квалификационная работа  в форме дипломного проекта</t>
    </r>
  </si>
  <si>
    <t>27.04    03.05</t>
  </si>
  <si>
    <t>27.07      02.08</t>
  </si>
  <si>
    <t>18      24</t>
  </si>
  <si>
    <t>215     31</t>
  </si>
  <si>
    <t>4         10</t>
  </si>
  <si>
    <t>Обязательная и вариативная части циклов ППССЗ</t>
  </si>
  <si>
    <t>Маркетинг</t>
  </si>
  <si>
    <t>2Эк</t>
  </si>
  <si>
    <t>2ДЗ</t>
  </si>
  <si>
    <t>самостоятельная работа студентов</t>
  </si>
  <si>
    <t>дисциплин, МДК</t>
  </si>
  <si>
    <t>производственной (преддипломной) практики</t>
  </si>
  <si>
    <t>3+1кв.Э</t>
  </si>
  <si>
    <t>3+1Кв</t>
  </si>
  <si>
    <t>4+2кв.Э</t>
  </si>
  <si>
    <r>
      <t xml:space="preserve">на базе </t>
    </r>
    <r>
      <rPr>
        <b/>
        <sz val="14"/>
        <color indexed="8"/>
        <rFont val="Arial"/>
        <family val="2"/>
      </rPr>
      <t xml:space="preserve">среднего общего  образования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</si>
</sst>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  <numFmt numFmtId="171" formatCode="#,##0_ ;\-#,##0\ 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6"/>
      <name val="Arial Cyr"/>
      <family val="0"/>
    </font>
    <font>
      <sz val="8"/>
      <color indexed="30"/>
      <name val="Arial Cyr"/>
      <family val="0"/>
    </font>
    <font>
      <sz val="10"/>
      <color indexed="10"/>
      <name val="Arial Cyr"/>
      <family val="2"/>
    </font>
    <font>
      <sz val="14"/>
      <color indexed="8"/>
      <name val="Arial"/>
      <family val="2"/>
    </font>
    <font>
      <sz val="8"/>
      <color indexed="10"/>
      <name val="Arial Cyr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yr"/>
      <family val="2"/>
    </font>
    <font>
      <sz val="10"/>
      <color indexed="30"/>
      <name val="Times New Roman"/>
      <family val="1"/>
    </font>
    <font>
      <b/>
      <sz val="10"/>
      <color indexed="10"/>
      <name val="Arial Cyr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color indexed="8"/>
      <name val="Arial Cyr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2" fillId="1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2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32" borderId="11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32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/>
    </xf>
    <xf numFmtId="0" fontId="24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17" fillId="2" borderId="1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/>
    </xf>
    <xf numFmtId="171" fontId="17" fillId="2" borderId="10" xfId="58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15" fillId="32" borderId="18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 wrapText="1"/>
    </xf>
    <xf numFmtId="49" fontId="17" fillId="37" borderId="10" xfId="0" applyNumberFormat="1" applyFont="1" applyFill="1" applyBorder="1" applyAlignment="1">
      <alignment horizontal="center" vertical="center"/>
    </xf>
    <xf numFmtId="1" fontId="17" fillId="37" borderId="18" xfId="0" applyNumberFormat="1" applyFont="1" applyFill="1" applyBorder="1" applyAlignment="1">
      <alignment horizontal="center" vertical="center"/>
    </xf>
    <xf numFmtId="1" fontId="17" fillId="37" borderId="11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 wrapText="1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 wrapText="1"/>
    </xf>
    <xf numFmtId="49" fontId="15" fillId="36" borderId="16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wrapText="1"/>
    </xf>
    <xf numFmtId="0" fontId="15" fillId="36" borderId="18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" vertical="top" wrapText="1"/>
    </xf>
    <xf numFmtId="0" fontId="15" fillId="36" borderId="14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 wrapText="1"/>
    </xf>
    <xf numFmtId="0" fontId="17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top" wrapText="1"/>
    </xf>
    <xf numFmtId="0" fontId="17" fillId="36" borderId="18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5" fillId="36" borderId="13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right" vertical="center" wrapText="1"/>
    </xf>
    <xf numFmtId="49" fontId="6" fillId="10" borderId="11" xfId="0" applyNumberFormat="1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top" wrapText="1"/>
    </xf>
    <xf numFmtId="1" fontId="6" fillId="10" borderId="11" xfId="0" applyNumberFormat="1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1" fontId="6" fillId="10" borderId="11" xfId="0" applyNumberFormat="1" applyFont="1" applyFill="1" applyBorder="1" applyAlignment="1">
      <alignment horizontal="center" vertical="center"/>
    </xf>
    <xf numFmtId="1" fontId="17" fillId="10" borderId="11" xfId="0" applyNumberFormat="1" applyFont="1" applyFill="1" applyBorder="1" applyAlignment="1">
      <alignment horizontal="center" vertical="center"/>
    </xf>
    <xf numFmtId="1" fontId="17" fillId="10" borderId="10" xfId="0" applyNumberFormat="1" applyFont="1" applyFill="1" applyBorder="1" applyAlignment="1">
      <alignment horizontal="center" vertical="center"/>
    </xf>
    <xf numFmtId="1" fontId="17" fillId="10" borderId="11" xfId="0" applyNumberFormat="1" applyFont="1" applyFill="1" applyBorder="1" applyAlignment="1">
      <alignment horizontal="center" vertical="top" wrapText="1"/>
    </xf>
    <xf numFmtId="0" fontId="17" fillId="1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5" fillId="32" borderId="17" xfId="0" applyNumberFormat="1" applyFont="1" applyFill="1" applyBorder="1" applyAlignment="1">
      <alignment horizontal="center" vertical="center"/>
    </xf>
    <xf numFmtId="49" fontId="17" fillId="32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top" wrapText="1"/>
    </xf>
    <xf numFmtId="0" fontId="15" fillId="32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2" borderId="1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vertical="center"/>
    </xf>
    <xf numFmtId="49" fontId="4" fillId="40" borderId="18" xfId="0" applyNumberFormat="1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40" borderId="11" xfId="0" applyFont="1" applyFill="1" applyBorder="1" applyAlignment="1">
      <alignment vertical="top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0" xfId="0" applyFont="1" applyBorder="1" applyAlignment="1">
      <alignment vertical="center" textRotation="90" wrapText="1"/>
    </xf>
    <xf numFmtId="0" fontId="14" fillId="0" borderId="22" xfId="0" applyFont="1" applyBorder="1" applyAlignment="1">
      <alignment vertical="center" textRotation="90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vertical="center" textRotation="90" wrapText="1"/>
    </xf>
    <xf numFmtId="0" fontId="28" fillId="0" borderId="18" xfId="0" applyFont="1" applyBorder="1" applyAlignment="1">
      <alignment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left" vertical="center" wrapText="1"/>
    </xf>
    <xf numFmtId="0" fontId="29" fillId="39" borderId="11" xfId="0" applyFont="1" applyFill="1" applyBorder="1" applyAlignment="1">
      <alignment horizontal="left" vertical="center" wrapText="1"/>
    </xf>
    <xf numFmtId="0" fontId="29" fillId="39" borderId="11" xfId="0" applyFont="1" applyFill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textRotation="90" wrapText="1"/>
    </xf>
    <xf numFmtId="0" fontId="29" fillId="32" borderId="18" xfId="0" applyFont="1" applyFill="1" applyBorder="1" applyAlignment="1">
      <alignment vertical="center" wrapText="1"/>
    </xf>
    <xf numFmtId="1" fontId="28" fillId="39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42" borderId="11" xfId="0" applyFont="1" applyFill="1" applyBorder="1" applyAlignment="1">
      <alignment horizontal="left" vertical="center" wrapText="1"/>
    </xf>
    <xf numFmtId="1" fontId="28" fillId="32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textRotation="90" wrapText="1"/>
    </xf>
    <xf numFmtId="0" fontId="29" fillId="39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1" fontId="13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23" fillId="2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 textRotation="90" wrapText="1"/>
    </xf>
    <xf numFmtId="0" fontId="31" fillId="39" borderId="10" xfId="0" applyFont="1" applyFill="1" applyBorder="1" applyAlignment="1">
      <alignment vertical="center" wrapText="1"/>
    </xf>
    <xf numFmtId="0" fontId="31" fillId="39" borderId="18" xfId="0" applyFont="1" applyFill="1" applyBorder="1" applyAlignment="1">
      <alignment vertical="center" wrapText="1"/>
    </xf>
    <xf numFmtId="0" fontId="29" fillId="32" borderId="10" xfId="0" applyFont="1" applyFill="1" applyBorder="1" applyAlignment="1">
      <alignment vertical="center" wrapText="1"/>
    </xf>
    <xf numFmtId="0" fontId="31" fillId="39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textRotation="90" wrapText="1"/>
    </xf>
    <xf numFmtId="0" fontId="29" fillId="39" borderId="18" xfId="0" applyFont="1" applyFill="1" applyBorder="1" applyAlignment="1">
      <alignment vertical="center" wrapText="1"/>
    </xf>
    <xf numFmtId="0" fontId="29" fillId="39" borderId="18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39" borderId="11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4" fillId="38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29" fillId="32" borderId="11" xfId="0" applyNumberFormat="1" applyFont="1" applyFill="1" applyBorder="1" applyAlignment="1">
      <alignment vertical="center" wrapText="1"/>
    </xf>
    <xf numFmtId="164" fontId="29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center" textRotation="90" wrapText="1"/>
    </xf>
    <xf numFmtId="0" fontId="14" fillId="0" borderId="28" xfId="0" applyFont="1" applyBorder="1" applyAlignment="1">
      <alignment vertical="center" textRotation="90" wrapText="1"/>
    </xf>
    <xf numFmtId="0" fontId="14" fillId="0" borderId="26" xfId="0" applyFont="1" applyBorder="1" applyAlignment="1">
      <alignment vertical="center" textRotation="90" wrapText="1"/>
    </xf>
    <xf numFmtId="0" fontId="14" fillId="0" borderId="27" xfId="0" applyFont="1" applyBorder="1" applyAlignment="1">
      <alignment vertical="center" textRotation="90" wrapText="1"/>
    </xf>
    <xf numFmtId="1" fontId="4" fillId="32" borderId="10" xfId="0" applyNumberFormat="1" applyFont="1" applyFill="1" applyBorder="1" applyAlignment="1">
      <alignment vertical="center"/>
    </xf>
    <xf numFmtId="1" fontId="4" fillId="32" borderId="18" xfId="0" applyNumberFormat="1" applyFont="1" applyFill="1" applyBorder="1" applyAlignment="1">
      <alignment horizontal="center" vertical="center"/>
    </xf>
    <xf numFmtId="1" fontId="4" fillId="32" borderId="14" xfId="0" applyNumberFormat="1" applyFont="1" applyFill="1" applyBorder="1" applyAlignment="1">
      <alignment vertical="center"/>
    </xf>
    <xf numFmtId="1" fontId="4" fillId="32" borderId="18" xfId="0" applyNumberFormat="1" applyFont="1" applyFill="1" applyBorder="1" applyAlignment="1">
      <alignment vertical="center"/>
    </xf>
    <xf numFmtId="1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1" fontId="15" fillId="32" borderId="10" xfId="0" applyNumberFormat="1" applyFont="1" applyFill="1" applyBorder="1" applyAlignment="1">
      <alignment horizontal="center" vertical="top" wrapText="1"/>
    </xf>
    <xf numFmtId="1" fontId="15" fillId="32" borderId="11" xfId="0" applyNumberFormat="1" applyFont="1" applyFill="1" applyBorder="1" applyAlignment="1">
      <alignment horizontal="center" vertical="top" wrapText="1"/>
    </xf>
    <xf numFmtId="1" fontId="6" fillId="1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18" xfId="0" applyNumberFormat="1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29" fillId="40" borderId="14" xfId="0" applyFont="1" applyFill="1" applyBorder="1" applyAlignment="1">
      <alignment horizontal="center" vertical="center" wrapText="1"/>
    </xf>
    <xf numFmtId="0" fontId="29" fillId="40" borderId="18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30" fillId="42" borderId="10" xfId="0" applyFont="1" applyFill="1" applyBorder="1" applyAlignment="1">
      <alignment horizontal="center" vertical="center" textRotation="90" wrapText="1"/>
    </xf>
    <xf numFmtId="0" fontId="30" fillId="42" borderId="18" xfId="0" applyFont="1" applyFill="1" applyBorder="1" applyAlignment="1">
      <alignment horizontal="center" vertical="center" textRotation="90" wrapText="1"/>
    </xf>
    <xf numFmtId="1" fontId="28" fillId="0" borderId="11" xfId="0" applyNumberFormat="1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32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29" fillId="42" borderId="10" xfId="0" applyFont="1" applyFill="1" applyBorder="1" applyAlignment="1">
      <alignment horizontal="center" vertical="center" wrapText="1"/>
    </xf>
    <xf numFmtId="0" fontId="29" fillId="42" borderId="18" xfId="0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textRotation="90" wrapText="1"/>
    </xf>
    <xf numFmtId="0" fontId="28" fillId="39" borderId="10" xfId="0" applyFont="1" applyFill="1" applyBorder="1" applyAlignment="1">
      <alignment horizontal="center" vertical="center" textRotation="90" wrapText="1"/>
    </xf>
    <xf numFmtId="0" fontId="28" fillId="39" borderId="18" xfId="0" applyFont="1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textRotation="90" wrapText="1"/>
    </xf>
    <xf numFmtId="0" fontId="28" fillId="42" borderId="18" xfId="0" applyFont="1" applyFill="1" applyBorder="1" applyAlignment="1">
      <alignment horizontal="center" vertical="center" textRotation="90" wrapText="1"/>
    </xf>
    <xf numFmtId="0" fontId="28" fillId="32" borderId="10" xfId="0" applyFont="1" applyFill="1" applyBorder="1" applyAlignment="1">
      <alignment horizontal="center" vertical="center" textRotation="90" wrapText="1"/>
    </xf>
    <xf numFmtId="0" fontId="28" fillId="32" borderId="18" xfId="0" applyFont="1" applyFill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14" fontId="14" fillId="0" borderId="19" xfId="0" applyNumberFormat="1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/>
    </xf>
    <xf numFmtId="0" fontId="27" fillId="10" borderId="18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0</xdr:row>
      <xdr:rowOff>38100</xdr:rowOff>
    </xdr:from>
    <xdr:to>
      <xdr:col>62</xdr:col>
      <xdr:colOff>76200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33875" y="38100"/>
          <a:ext cx="344805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Утверждаю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   ГБПОУ РО "Ростовский - на - Дону  автотранспортный колледж"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 В.П. Бартеньев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 ___ "  _______  2019 г.</a:t>
          </a:r>
        </a:p>
      </xdr:txBody>
    </xdr:sp>
    <xdr:clientData/>
  </xdr:twoCellAnchor>
  <xdr:oneCellAnchor>
    <xdr:from>
      <xdr:col>32</xdr:col>
      <xdr:colOff>57150</xdr:colOff>
      <xdr:row>9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81475" y="1457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73</xdr:col>
      <xdr:colOff>66675</xdr:colOff>
      <xdr:row>8</xdr:row>
      <xdr:rowOff>152400</xdr:rowOff>
    </xdr:from>
    <xdr:to>
      <xdr:col>85</xdr:col>
      <xdr:colOff>219075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0" y="14478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0</xdr:col>
      <xdr:colOff>95250</xdr:colOff>
      <xdr:row>18</xdr:row>
      <xdr:rowOff>28575</xdr:rowOff>
    </xdr:from>
    <xdr:to>
      <xdr:col>60</xdr:col>
      <xdr:colOff>85725</xdr:colOff>
      <xdr:row>35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95250" y="2914650"/>
          <a:ext cx="7524750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УЧЕБНЫЙ ПЛАН
</a:t>
          </a:r>
          <a:r>
            <a:rPr lang="en-US" cap="none" sz="1400" b="1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</a:rPr>
            <a:t>программы подготовки специалистов среднего звена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государственного  бюджетного </a:t>
          </a:r>
          <a:r>
            <a:rPr lang="en-US" cap="none" sz="1400" b="0" i="0" u="none" baseline="0">
              <a:solidFill>
                <a:srgbClr val="000000"/>
              </a:solidFill>
            </a:rPr>
            <a:t>профессионального</a:t>
          </a:r>
          <a:r>
            <a:rPr lang="en-US" cap="none" sz="1400" b="0" i="0" u="none" baseline="0">
              <a:solidFill>
                <a:srgbClr val="000000"/>
              </a:solidFill>
            </a:rPr>
            <a:t> образовательного учреждения
</a:t>
          </a:r>
          <a:r>
            <a:rPr lang="en-US" cap="none" sz="1400" b="0" i="0" u="none" baseline="0">
              <a:solidFill>
                <a:srgbClr val="000000"/>
              </a:solidFill>
            </a:rPr>
            <a:t>Ростовской области
</a:t>
          </a:r>
          <a:r>
            <a:rPr lang="en-US" cap="none" sz="1400" b="0" i="0" u="none" baseline="0">
              <a:solidFill>
                <a:srgbClr val="000000"/>
              </a:solidFill>
            </a:rPr>
            <a:t>"РОСТОВСКИЙ - НА - ДОНУ  АВТОТРАНСПОРТНЫЙ КОЛЛЕДЖ"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по специальности среднего профессионального образования 
</a:t>
          </a:r>
          <a:r>
            <a:rPr lang="en-US" cap="none" sz="1400" b="1" i="0" u="none" baseline="0">
              <a:solidFill>
                <a:srgbClr val="000000"/>
              </a:solidFill>
            </a:rPr>
            <a:t>23.02.01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ОРГАНИЗАЦИЯ ПЕРЕВОЗОК И УПРАВЛЕНИЕ НА ТРАНСПОРТЕ (ПО ВИДАМ)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по программе </a:t>
          </a:r>
          <a:r>
            <a:rPr lang="en-US" cap="none" sz="1400" b="1" i="0" u="none" baseline="0">
              <a:solidFill>
                <a:srgbClr val="000000"/>
              </a:solidFill>
            </a:rPr>
            <a:t>базовой </a:t>
          </a:r>
          <a:r>
            <a:rPr lang="en-US" cap="none" sz="1400" b="0" i="0" u="none" baseline="0">
              <a:solidFill>
                <a:srgbClr val="000000"/>
              </a:solidFill>
            </a:rPr>
            <a:t>подготовки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5722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50482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68</xdr:col>
      <xdr:colOff>85725</xdr:colOff>
      <xdr:row>9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9525" y="866775"/>
          <a:ext cx="8353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39</xdr:col>
      <xdr:colOff>57150</xdr:colOff>
      <xdr:row>29</xdr:row>
      <xdr:rowOff>0</xdr:rowOff>
    </xdr:from>
    <xdr:ext cx="6572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4943475" y="44005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18</xdr:col>
      <xdr:colOff>0</xdr:colOff>
      <xdr:row>7</xdr:row>
      <xdr:rowOff>85725</xdr:rowOff>
    </xdr:from>
    <xdr:to>
      <xdr:col>45</xdr:col>
      <xdr:colOff>76200</xdr:colOff>
      <xdr:row>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1219200"/>
          <a:ext cx="2867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2.График учебного процесса</a:t>
          </a:r>
        </a:p>
      </xdr:txBody>
    </xdr:sp>
    <xdr:clientData/>
  </xdr:twoCellAnchor>
  <xdr:twoCellAnchor>
    <xdr:from>
      <xdr:col>86</xdr:col>
      <xdr:colOff>0</xdr:colOff>
      <xdr:row>6</xdr:row>
      <xdr:rowOff>123825</xdr:rowOff>
    </xdr:from>
    <xdr:to>
      <xdr:col>98</xdr:col>
      <xdr:colOff>219075</xdr:colOff>
      <xdr:row>10</xdr:row>
      <xdr:rowOff>85725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906125" y="1095375"/>
          <a:ext cx="1581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2.1Сводные данные по бюджету времени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100</xdr:col>
      <xdr:colOff>419100</xdr:colOff>
      <xdr:row>9</xdr:row>
      <xdr:rowOff>133350</xdr:rowOff>
    </xdr:to>
    <xdr:sp>
      <xdr:nvSpPr>
        <xdr:cNvPr id="6" name="Rectangle 5"/>
        <xdr:cNvSpPr>
          <a:spLocks/>
        </xdr:cNvSpPr>
      </xdr:nvSpPr>
      <xdr:spPr>
        <a:xfrm>
          <a:off x="2771775" y="971550"/>
          <a:ext cx="1055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16</xdr:col>
      <xdr:colOff>180975</xdr:colOff>
      <xdr:row>58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9050"/>
          <a:ext cx="10515600" cy="9525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Пояснительная записка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1.1. Нормативная база реализации ППССЗ: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Настоящий учебный план программы подготовки специалистов среднего звена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государственного бюджетного профессионального образовательного учреждения  Ростовской  области  "Ростовский - на - Дону   автотранспортный   колледж 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от 22.04.2014 г. N 376 , зарегистр. Министерством юстиции (29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мая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2014 г. N 32499)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190701  Организация перевозок и управление на транспорте (по видам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на основании приказа Минобрнауки России №464 от 14.06.2013г.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и приказа Минобрнауки России №291 от 18.04.2013г. «Об утверждении Положения о практике обучающихся, осваивающих основные профессиональные образовательные программа среднего профессионального образования», письма Минобрнауки России от 20.10.2010 г. №12-696 «О разъяснениях по формированию учебного плана ОПОП НПО/СПО, письма Минобрнауки России от 20.07.2015 г. № 06 - 846 «О направлении методических рекомендаций"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 Организация учебного процесса и режим занятий: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1.2.1. Настоящий рабочий учебный план вводится с 01.09.2019. Начало учебного года 1 сентября, окончание 30 июня на всех курсах, кроме выпускного.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1.2.2. Срок освоения основной профессиональной образовательной программы для лиц, обучающихся на базе среднего  общего образования – 3 года 10 месяцев.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1.2.3.   Группы студентов, принятые на базе среднего  общего образования,  приступают к обучению, начиная с 1 курса.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1.2.4.   Объем обязательных (аудиторных) учебных занятий студентов в период теоретического обучения не  превышает 8 часов в день и включает  все виды обязательной учебой работы студентов в образовательном  учреждении.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1.2.5.  продолжительность лабораторно-экзаменационной сессии в соответствии со ст.174 Трудового кодекса РФ составляет – 40 календарных дней (6 недель) или 160 часов ежегодно.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производственной (преддипломной) практики в соответствии с ФГОС;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каникулы общей продолжительности до 9 недель;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государственной итоговой аттестации для подготовки и защиты квалификационной работы – 2 месяца на основании ст.174 Трудового кодекса РФ.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1.2.6.  Планирование интенсивности изучения дисциплин выполнено, исходя из междисциплинарных связей, общей их логической последовательности с учетом характера  сложности дисциплин.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1.2.7.  Программа дисциплины «Физическая культура» реализуется студентом самостоятельно за счет различных форм вне учебных занятий в    спортивных клубах, секциях и т.п.. Для контроля выполнения программы в учебном плане предусматриваются   занятия в объеме 10 часов.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1.2.8.   Количество экзаменов, в учебном году не превышает  8, включая экзамен (квалификационный) по модулю, общее количество контрольных работ  в учебном году не превышает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1.2.9. Все виды практик, указанных в разделе «Производственная  практика», за исключением производственной (преддипломной) практики реализуются студентами индивидуально на профильных предприятиях. По освоению программы практики студент предоставляет в образовательное учреждение отчет, на основании которого проводится  – дифференцирован-ный зачет.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1.2.10. Рабочий учебный план предусматривает проведение курсового проекта по дисциплине: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Организация пассажирских перевозок и обслуживание пассажиров (по видам транспорта;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Обеспечение грузовых перевозок (по видам транспорта)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Курсовые проекты рассматриваются как вид учебной деятельности по дисциплине, и выпол-няется в пределах часов, отведенных на их  изучение.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1.2.11. Консультации по всем изучаемым в учебном году дисциплинам планируются из расчета 4 часов в год на каждого студента. Консультации     могут быть групповыми, индивидуальны-ми, письменными. За счет времени, отводимого на консультации, со студентами первого года обучения могут проводиться занятия по изучению основ организации самостоятельной работы.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CG58"/>
  <sheetViews>
    <sheetView zoomScale="90" zoomScaleNormal="90" zoomScaleSheetLayoutView="120" zoomScalePageLayoutView="0" workbookViewId="0" topLeftCell="A1">
      <selection activeCell="CI33" sqref="CI33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5" width="2.125" style="0" customWidth="1"/>
    <col min="16" max="27" width="1.25" style="0" customWidth="1"/>
    <col min="28" max="29" width="2.125" style="0" customWidth="1"/>
    <col min="30" max="31" width="1.25" style="0" customWidth="1"/>
    <col min="32" max="32" width="2.125" style="0" customWidth="1"/>
    <col min="33" max="34" width="1.25" style="0" customWidth="1"/>
    <col min="35" max="35" width="2.125" style="0" customWidth="1"/>
    <col min="36" max="37" width="1.25" style="0" customWidth="1"/>
    <col min="38" max="38" width="2.125" style="0" customWidth="1"/>
    <col min="39" max="42" width="1.25" style="0" customWidth="1"/>
    <col min="43" max="45" width="2.125" style="0" customWidth="1"/>
    <col min="46" max="47" width="1.25" style="0" customWidth="1"/>
    <col min="48" max="48" width="3.125" style="0" customWidth="1"/>
    <col min="49" max="52" width="1.25" style="0" customWidth="1"/>
    <col min="53" max="56" width="2.125" style="0" customWidth="1"/>
    <col min="57" max="61" width="1.25" style="0" customWidth="1"/>
    <col min="62" max="62" width="1.00390625" style="0" customWidth="1"/>
    <col min="63" max="64" width="1.25" style="0" customWidth="1"/>
    <col min="65" max="72" width="2.125" style="0" customWidth="1"/>
    <col min="73" max="73" width="2.25390625" style="0" customWidth="1"/>
    <col min="74" max="74" width="3.25390625" style="0" customWidth="1"/>
    <col min="75" max="76" width="1.75390625" style="0" customWidth="1"/>
    <col min="77" max="77" width="1.37890625" style="0" hidden="1" customWidth="1"/>
    <col min="78" max="78" width="2.875" style="0" customWidth="1"/>
    <col min="79" max="80" width="2.25390625" style="0" customWidth="1"/>
    <col min="81" max="81" width="1.00390625" style="0" customWidth="1"/>
    <col min="82" max="82" width="0.875" style="0" customWidth="1"/>
    <col min="83" max="84" width="2.00390625" style="0" customWidth="1"/>
    <col min="85" max="85" width="3.375" style="0" customWidth="1"/>
    <col min="86" max="86" width="3.625" style="0" customWidth="1"/>
  </cols>
  <sheetData>
    <row r="9" ht="12.75">
      <c r="J9" s="5"/>
    </row>
    <row r="10" spans="8:66" ht="12" customHeight="1">
      <c r="H10" s="6"/>
      <c r="I10" s="6"/>
      <c r="BM10" s="3"/>
      <c r="BN10" s="3"/>
    </row>
    <row r="11" ht="11.25" customHeight="1"/>
    <row r="19" ht="2.25" customHeight="1"/>
    <row r="20" ht="21" customHeight="1"/>
    <row r="21" spans="6:73" ht="18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6:73" ht="18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6:73" ht="18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6:73" ht="18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6:80" ht="9.7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</row>
    <row r="26" spans="6:73" ht="14.2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45:80" ht="13.5" customHeight="1"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</row>
    <row r="28" ht="6.75" customHeight="1"/>
    <row r="29" spans="45:84" ht="18"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</row>
    <row r="30" spans="55:75" ht="9" customHeight="1"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7"/>
      <c r="BS30" s="7"/>
      <c r="BT30" s="7"/>
      <c r="BU30" s="7"/>
      <c r="BV30" s="7"/>
      <c r="BW30" s="7"/>
    </row>
    <row r="31" spans="45:80" ht="18"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</row>
    <row r="41" spans="56:62" ht="18">
      <c r="BD41" s="16"/>
      <c r="BE41" s="16"/>
      <c r="BF41" s="16"/>
      <c r="BG41" s="16"/>
      <c r="BH41" s="16"/>
      <c r="BI41" s="16"/>
      <c r="BJ41" s="16"/>
    </row>
    <row r="42" ht="18">
      <c r="R42" s="74" t="s">
        <v>147</v>
      </c>
    </row>
    <row r="43" ht="18">
      <c r="R43" s="74" t="s">
        <v>290</v>
      </c>
    </row>
    <row r="44" ht="18">
      <c r="R44" s="74" t="s">
        <v>148</v>
      </c>
    </row>
    <row r="45" spans="18:56" ht="18">
      <c r="R45" s="74" t="s">
        <v>348</v>
      </c>
      <c r="BA45" s="16"/>
      <c r="BB45" s="16"/>
      <c r="BC45" s="16"/>
      <c r="BD45" s="16"/>
    </row>
    <row r="55" spans="51:68" ht="18"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</row>
    <row r="56" spans="51:69" ht="18"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7" spans="51:85" ht="18"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51:80" ht="18"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</sheetData>
  <sheetProtection/>
  <mergeCells count="5">
    <mergeCell ref="AS31:CB31"/>
    <mergeCell ref="AS29:CF29"/>
    <mergeCell ref="AS27:CB27"/>
    <mergeCell ref="AS25:CB25"/>
    <mergeCell ref="BC30:BQ30"/>
  </mergeCells>
  <printOptions horizontalCentered="1"/>
  <pageMargins left="0.1968503937007874" right="0.2755905511811024" top="0.2755905511811024" bottom="0.3937007874015748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W42"/>
  <sheetViews>
    <sheetView view="pageBreakPreview" zoomScaleSheetLayoutView="100" zoomScalePageLayoutView="0" workbookViewId="0" topLeftCell="A1">
      <selection activeCell="CH39" sqref="CG39:CH40"/>
    </sheetView>
  </sheetViews>
  <sheetFormatPr defaultColWidth="9.00390625" defaultRowHeight="12.75"/>
  <cols>
    <col min="1" max="1" width="0.12890625" style="0" customWidth="1"/>
    <col min="2" max="2" width="2.625" style="0" customWidth="1"/>
    <col min="3" max="3" width="2.75390625" style="0" customWidth="1"/>
    <col min="4" max="4" width="2.625" style="0" customWidth="1"/>
    <col min="5" max="5" width="2.375" style="0" customWidth="1"/>
    <col min="6" max="7" width="2.25390625" style="0" customWidth="1"/>
    <col min="8" max="9" width="2.625" style="0" customWidth="1"/>
    <col min="10" max="10" width="1.875" style="0" customWidth="1"/>
    <col min="11" max="11" width="0.875" style="0" customWidth="1"/>
    <col min="12" max="12" width="2.75390625" style="0" hidden="1" customWidth="1"/>
    <col min="13" max="13" width="2.625" style="0" customWidth="1"/>
    <col min="14" max="14" width="1.37890625" style="0" customWidth="1"/>
    <col min="15" max="15" width="1.12109375" style="0" customWidth="1"/>
    <col min="16" max="16" width="2.625" style="0" customWidth="1"/>
    <col min="17" max="17" width="3.00390625" style="0" customWidth="1"/>
    <col min="18" max="18" width="1.75390625" style="0" customWidth="1"/>
    <col min="19" max="19" width="0.875" style="0" customWidth="1"/>
    <col min="20" max="20" width="0.74609375" style="0" hidden="1" customWidth="1"/>
    <col min="21" max="23" width="1.00390625" style="0" customWidth="1"/>
    <col min="24" max="24" width="2.375" style="0" customWidth="1"/>
    <col min="25" max="25" width="9.125" style="0" hidden="1" customWidth="1"/>
    <col min="26" max="26" width="1.75390625" style="0" customWidth="1"/>
    <col min="27" max="27" width="1.37890625" style="0" customWidth="1"/>
    <col min="28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1.12109375" style="0" customWidth="1"/>
    <col min="33" max="33" width="1.625" style="0" customWidth="1"/>
    <col min="34" max="35" width="2.625" style="0" customWidth="1"/>
    <col min="36" max="36" width="0.37109375" style="0" customWidth="1"/>
    <col min="37" max="37" width="2.625" style="0" customWidth="1"/>
    <col min="38" max="38" width="9.125" style="0" hidden="1" customWidth="1"/>
    <col min="39" max="39" width="2.75390625" style="0" customWidth="1"/>
    <col min="40" max="40" width="1.625" style="0" customWidth="1"/>
    <col min="41" max="41" width="1.37890625" style="0" customWidth="1"/>
    <col min="42" max="42" width="2.75390625" style="0" customWidth="1"/>
    <col min="43" max="43" width="1.12109375" style="0" hidden="1" customWidth="1"/>
    <col min="44" max="44" width="1.625" style="0" hidden="1" customWidth="1"/>
    <col min="45" max="45" width="2.25390625" style="0" customWidth="1"/>
    <col min="46" max="46" width="1.12109375" style="0" customWidth="1"/>
    <col min="47" max="47" width="1.875" style="0" customWidth="1"/>
    <col min="48" max="48" width="2.375" style="0" customWidth="1"/>
    <col min="49" max="49" width="6.875" style="0" hidden="1" customWidth="1"/>
    <col min="50" max="50" width="9.125" style="0" hidden="1" customWidth="1"/>
    <col min="51" max="53" width="2.25390625" style="0" customWidth="1"/>
    <col min="54" max="54" width="2.75390625" style="0" customWidth="1"/>
    <col min="55" max="55" width="1.875" style="0" customWidth="1"/>
    <col min="56" max="56" width="1.25" style="0" customWidth="1"/>
    <col min="57" max="57" width="2.875" style="0" customWidth="1"/>
    <col min="58" max="58" width="2.75390625" style="0" customWidth="1"/>
    <col min="59" max="59" width="1.00390625" style="0" hidden="1" customWidth="1"/>
    <col min="60" max="60" width="0.2421875" style="0" hidden="1" customWidth="1"/>
    <col min="61" max="61" width="2.375" style="0" customWidth="1"/>
    <col min="62" max="62" width="0.2421875" style="0" customWidth="1"/>
    <col min="63" max="63" width="2.375" style="0" customWidth="1"/>
    <col min="64" max="64" width="0.37109375" style="0" customWidth="1"/>
    <col min="65" max="65" width="2.75390625" style="0" customWidth="1"/>
    <col min="66" max="66" width="1.75390625" style="0" customWidth="1"/>
    <col min="67" max="67" width="0.74609375" style="0" customWidth="1"/>
    <col min="68" max="68" width="2.25390625" style="0" customWidth="1"/>
    <col min="69" max="69" width="1.25" style="0" customWidth="1"/>
    <col min="70" max="70" width="1.12109375" style="0" customWidth="1"/>
    <col min="71" max="71" width="2.125" style="0" customWidth="1"/>
    <col min="72" max="72" width="0.6171875" style="0" customWidth="1"/>
    <col min="73" max="73" width="2.375" style="0" customWidth="1"/>
    <col min="74" max="74" width="4.875" style="0" hidden="1" customWidth="1"/>
    <col min="75" max="75" width="5.00390625" style="0" hidden="1" customWidth="1"/>
    <col min="76" max="76" width="3.125" style="0" customWidth="1"/>
    <col min="77" max="77" width="5.00390625" style="0" hidden="1" customWidth="1"/>
    <col min="78" max="79" width="2.75390625" style="0" customWidth="1"/>
    <col min="80" max="81" width="2.625" style="0" customWidth="1"/>
    <col min="82" max="82" width="2.25390625" style="0" customWidth="1"/>
    <col min="83" max="84" width="2.625" style="0" customWidth="1"/>
    <col min="85" max="85" width="2.75390625" style="0" customWidth="1"/>
    <col min="86" max="86" width="2.875" style="0" customWidth="1"/>
    <col min="87" max="87" width="2.375" style="0" customWidth="1"/>
    <col min="88" max="88" width="3.875" style="0" customWidth="1"/>
    <col min="89" max="89" width="3.00390625" style="0" customWidth="1"/>
    <col min="90" max="90" width="3.125" style="0" customWidth="1"/>
    <col min="91" max="91" width="0.12890625" style="0" customWidth="1"/>
    <col min="92" max="93" width="0.6171875" style="0" customWidth="1"/>
    <col min="94" max="95" width="0.74609375" style="0" hidden="1" customWidth="1"/>
    <col min="96" max="96" width="2.375" style="0" hidden="1" customWidth="1"/>
    <col min="97" max="97" width="1.25" style="0" customWidth="1"/>
    <col min="98" max="98" width="2.875" style="0" customWidth="1"/>
    <col min="99" max="99" width="4.00390625" style="0" customWidth="1"/>
    <col min="100" max="100" width="4.375" style="0" customWidth="1"/>
  </cols>
  <sheetData>
    <row r="8" spans="11:12" ht="12.75">
      <c r="K8" s="5"/>
      <c r="L8" s="5"/>
    </row>
    <row r="11" ht="12.75">
      <c r="A11" s="320"/>
    </row>
    <row r="12" spans="2:99" ht="12.75" customHeight="1">
      <c r="B12" s="496" t="s">
        <v>234</v>
      </c>
      <c r="C12" s="381" t="s">
        <v>235</v>
      </c>
      <c r="D12" s="382"/>
      <c r="E12" s="382"/>
      <c r="F12" s="383"/>
      <c r="G12" s="499" t="s">
        <v>297</v>
      </c>
      <c r="H12" s="381" t="s">
        <v>236</v>
      </c>
      <c r="I12" s="382"/>
      <c r="J12" s="382"/>
      <c r="K12" s="382"/>
      <c r="L12" s="359"/>
      <c r="M12" s="463" t="s">
        <v>299</v>
      </c>
      <c r="N12" s="381" t="s">
        <v>237</v>
      </c>
      <c r="O12" s="382"/>
      <c r="P12" s="382"/>
      <c r="Q12" s="382"/>
      <c r="R12" s="382"/>
      <c r="S12" s="382"/>
      <c r="T12" s="383"/>
      <c r="U12" s="475" t="s">
        <v>302</v>
      </c>
      <c r="V12" s="390"/>
      <c r="W12" s="391"/>
      <c r="X12" s="381" t="s">
        <v>238</v>
      </c>
      <c r="Y12" s="382"/>
      <c r="Z12" s="382"/>
      <c r="AA12" s="382"/>
      <c r="AB12" s="382"/>
      <c r="AC12" s="383"/>
      <c r="AD12" s="475" t="s">
        <v>305</v>
      </c>
      <c r="AE12" s="391"/>
      <c r="AF12" s="381" t="s">
        <v>239</v>
      </c>
      <c r="AG12" s="382"/>
      <c r="AH12" s="382"/>
      <c r="AI12" s="382"/>
      <c r="AJ12" s="383"/>
      <c r="AK12" s="390" t="s">
        <v>308</v>
      </c>
      <c r="AL12" s="359"/>
      <c r="AM12" s="381" t="s">
        <v>240</v>
      </c>
      <c r="AN12" s="382"/>
      <c r="AO12" s="382"/>
      <c r="AP12" s="382"/>
      <c r="AQ12" s="382"/>
      <c r="AR12" s="383"/>
      <c r="AS12" s="462" t="s">
        <v>312</v>
      </c>
      <c r="AT12" s="491" t="s">
        <v>241</v>
      </c>
      <c r="AU12" s="491"/>
      <c r="AV12" s="491"/>
      <c r="AW12" s="491"/>
      <c r="AX12" s="491"/>
      <c r="AY12" s="491"/>
      <c r="AZ12" s="491"/>
      <c r="BA12" s="462" t="s">
        <v>316</v>
      </c>
      <c r="BB12" s="381" t="s">
        <v>242</v>
      </c>
      <c r="BC12" s="382"/>
      <c r="BD12" s="382"/>
      <c r="BE12" s="383"/>
      <c r="BF12" s="475" t="s">
        <v>333</v>
      </c>
      <c r="BG12" s="390"/>
      <c r="BH12" s="391"/>
      <c r="BI12" s="381" t="s">
        <v>243</v>
      </c>
      <c r="BJ12" s="382"/>
      <c r="BK12" s="382"/>
      <c r="BL12" s="382"/>
      <c r="BM12" s="382"/>
      <c r="BN12" s="382"/>
      <c r="BO12" s="383"/>
      <c r="BP12" s="381" t="s">
        <v>244</v>
      </c>
      <c r="BQ12" s="382"/>
      <c r="BR12" s="382"/>
      <c r="BS12" s="382"/>
      <c r="BT12" s="382"/>
      <c r="BU12" s="382"/>
      <c r="BV12" s="290"/>
      <c r="BW12" s="358"/>
      <c r="BX12" s="475" t="s">
        <v>331</v>
      </c>
      <c r="BY12" s="391"/>
      <c r="BZ12" s="381" t="s">
        <v>245</v>
      </c>
      <c r="CA12" s="382"/>
      <c r="CB12" s="382"/>
      <c r="CC12" s="462" t="s">
        <v>334</v>
      </c>
      <c r="CD12" s="381" t="s">
        <v>246</v>
      </c>
      <c r="CE12" s="382"/>
      <c r="CF12" s="382"/>
      <c r="CG12" s="383"/>
      <c r="CH12" s="462" t="s">
        <v>247</v>
      </c>
      <c r="CI12" s="381" t="s">
        <v>248</v>
      </c>
      <c r="CJ12" s="383"/>
      <c r="CK12" s="462" t="s">
        <v>249</v>
      </c>
      <c r="CL12" s="482" t="s">
        <v>269</v>
      </c>
      <c r="CM12" s="483"/>
      <c r="CN12" s="475" t="s">
        <v>270</v>
      </c>
      <c r="CO12" s="390"/>
      <c r="CP12" s="390"/>
      <c r="CQ12" s="390"/>
      <c r="CR12" s="390"/>
      <c r="CS12" s="391"/>
      <c r="CT12" s="476" t="s">
        <v>250</v>
      </c>
      <c r="CU12" s="476" t="s">
        <v>251</v>
      </c>
    </row>
    <row r="13" spans="2:99" ht="12.75">
      <c r="B13" s="497"/>
      <c r="C13" s="384"/>
      <c r="D13" s="385"/>
      <c r="E13" s="385"/>
      <c r="F13" s="386"/>
      <c r="G13" s="393"/>
      <c r="H13" s="384"/>
      <c r="I13" s="385"/>
      <c r="J13" s="385"/>
      <c r="K13" s="385"/>
      <c r="L13" s="291"/>
      <c r="M13" s="463"/>
      <c r="N13" s="384"/>
      <c r="O13" s="385"/>
      <c r="P13" s="385"/>
      <c r="Q13" s="385"/>
      <c r="R13" s="385"/>
      <c r="S13" s="385"/>
      <c r="T13" s="386"/>
      <c r="U13" s="389"/>
      <c r="V13" s="392"/>
      <c r="W13" s="393"/>
      <c r="X13" s="384"/>
      <c r="Y13" s="385"/>
      <c r="Z13" s="385"/>
      <c r="AA13" s="385"/>
      <c r="AB13" s="385"/>
      <c r="AC13" s="386"/>
      <c r="AD13" s="389"/>
      <c r="AE13" s="393"/>
      <c r="AF13" s="384"/>
      <c r="AG13" s="385"/>
      <c r="AH13" s="385"/>
      <c r="AI13" s="385"/>
      <c r="AJ13" s="386"/>
      <c r="AK13" s="392"/>
      <c r="AL13" s="291"/>
      <c r="AM13" s="384"/>
      <c r="AN13" s="385"/>
      <c r="AO13" s="385"/>
      <c r="AP13" s="385"/>
      <c r="AQ13" s="385"/>
      <c r="AR13" s="386"/>
      <c r="AS13" s="387"/>
      <c r="AT13" s="491"/>
      <c r="AU13" s="491"/>
      <c r="AV13" s="491"/>
      <c r="AW13" s="491"/>
      <c r="AX13" s="491"/>
      <c r="AY13" s="491"/>
      <c r="AZ13" s="491"/>
      <c r="BA13" s="387"/>
      <c r="BB13" s="384"/>
      <c r="BC13" s="385"/>
      <c r="BD13" s="385"/>
      <c r="BE13" s="386"/>
      <c r="BF13" s="389"/>
      <c r="BG13" s="392"/>
      <c r="BH13" s="393"/>
      <c r="BI13" s="384"/>
      <c r="BJ13" s="385"/>
      <c r="BK13" s="385"/>
      <c r="BL13" s="385"/>
      <c r="BM13" s="385"/>
      <c r="BN13" s="385"/>
      <c r="BO13" s="386"/>
      <c r="BP13" s="384"/>
      <c r="BQ13" s="385"/>
      <c r="BR13" s="385"/>
      <c r="BS13" s="385"/>
      <c r="BT13" s="385"/>
      <c r="BU13" s="385"/>
      <c r="BV13" s="288"/>
      <c r="BW13" s="289"/>
      <c r="BX13" s="389"/>
      <c r="BY13" s="393"/>
      <c r="BZ13" s="384"/>
      <c r="CA13" s="385"/>
      <c r="CB13" s="385"/>
      <c r="CC13" s="387"/>
      <c r="CD13" s="384"/>
      <c r="CE13" s="385"/>
      <c r="CF13" s="385"/>
      <c r="CG13" s="386"/>
      <c r="CH13" s="387"/>
      <c r="CI13" s="384"/>
      <c r="CJ13" s="386"/>
      <c r="CK13" s="387"/>
      <c r="CL13" s="484"/>
      <c r="CM13" s="485"/>
      <c r="CN13" s="389"/>
      <c r="CO13" s="392"/>
      <c r="CP13" s="392"/>
      <c r="CQ13" s="392"/>
      <c r="CR13" s="392"/>
      <c r="CS13" s="393"/>
      <c r="CT13" s="477"/>
      <c r="CU13" s="477"/>
    </row>
    <row r="14" spans="2:100" ht="0.75" customHeight="1" hidden="1">
      <c r="B14" s="497"/>
      <c r="C14" s="479" t="s">
        <v>254</v>
      </c>
      <c r="D14" s="462" t="s">
        <v>294</v>
      </c>
      <c r="E14" s="463" t="s">
        <v>295</v>
      </c>
      <c r="F14" s="462" t="s">
        <v>296</v>
      </c>
      <c r="G14" s="393"/>
      <c r="H14" s="388" t="s">
        <v>298</v>
      </c>
      <c r="I14" s="388" t="s">
        <v>253</v>
      </c>
      <c r="J14" s="463" t="s">
        <v>274</v>
      </c>
      <c r="K14" s="463"/>
      <c r="L14" s="463"/>
      <c r="M14" s="463"/>
      <c r="N14" s="475" t="s">
        <v>275</v>
      </c>
      <c r="O14" s="391"/>
      <c r="P14" s="463" t="s">
        <v>300</v>
      </c>
      <c r="Q14" s="336" t="s">
        <v>276</v>
      </c>
      <c r="R14" s="341"/>
      <c r="S14" s="341"/>
      <c r="T14" s="361"/>
      <c r="U14" s="389"/>
      <c r="V14" s="392"/>
      <c r="W14" s="393"/>
      <c r="X14" s="475" t="s">
        <v>303</v>
      </c>
      <c r="Y14" s="391"/>
      <c r="Z14" s="475" t="s">
        <v>304</v>
      </c>
      <c r="AA14" s="391"/>
      <c r="AB14" s="390" t="s">
        <v>296</v>
      </c>
      <c r="AC14" s="391"/>
      <c r="AD14" s="389"/>
      <c r="AE14" s="393"/>
      <c r="AF14" s="389" t="s">
        <v>306</v>
      </c>
      <c r="AG14" s="393"/>
      <c r="AH14" s="387" t="s">
        <v>307</v>
      </c>
      <c r="AI14" s="463" t="s">
        <v>252</v>
      </c>
      <c r="AJ14" s="463"/>
      <c r="AK14" s="392"/>
      <c r="AL14" s="361"/>
      <c r="AM14" s="462" t="s">
        <v>309</v>
      </c>
      <c r="AN14" s="475" t="s">
        <v>310</v>
      </c>
      <c r="AO14" s="391"/>
      <c r="AP14" s="475" t="s">
        <v>311</v>
      </c>
      <c r="AQ14" s="390"/>
      <c r="AR14" s="391"/>
      <c r="AS14" s="387"/>
      <c r="AT14" s="389" t="s">
        <v>313</v>
      </c>
      <c r="AU14" s="393"/>
      <c r="AV14" s="389" t="s">
        <v>314</v>
      </c>
      <c r="AW14" s="392"/>
      <c r="AX14" s="393"/>
      <c r="AY14" s="387" t="s">
        <v>272</v>
      </c>
      <c r="AZ14" s="362"/>
      <c r="BA14" s="387"/>
      <c r="BB14" s="387" t="s">
        <v>298</v>
      </c>
      <c r="BC14" s="389" t="s">
        <v>273</v>
      </c>
      <c r="BD14" s="393"/>
      <c r="BE14" s="389" t="s">
        <v>317</v>
      </c>
      <c r="BF14" s="389"/>
      <c r="BG14" s="392"/>
      <c r="BH14" s="393"/>
      <c r="BI14" s="356"/>
      <c r="BJ14" s="357"/>
      <c r="BK14" s="475" t="s">
        <v>318</v>
      </c>
      <c r="BL14" s="391"/>
      <c r="BM14" s="387" t="s">
        <v>335</v>
      </c>
      <c r="BN14" s="389" t="s">
        <v>336</v>
      </c>
      <c r="BO14" s="393"/>
      <c r="BP14" s="360"/>
      <c r="BQ14" s="389" t="s">
        <v>294</v>
      </c>
      <c r="BR14" s="393"/>
      <c r="BS14" s="389" t="s">
        <v>295</v>
      </c>
      <c r="BT14" s="393"/>
      <c r="BU14" s="389" t="s">
        <v>296</v>
      </c>
      <c r="BV14" s="390"/>
      <c r="BW14" s="391"/>
      <c r="BX14" s="389"/>
      <c r="BY14" s="393"/>
      <c r="BZ14" s="462" t="s">
        <v>298</v>
      </c>
      <c r="CA14" s="462" t="s">
        <v>273</v>
      </c>
      <c r="CB14" s="389" t="s">
        <v>317</v>
      </c>
      <c r="CC14" s="387"/>
      <c r="CD14" s="287"/>
      <c r="CE14" s="463" t="s">
        <v>300</v>
      </c>
      <c r="CF14" s="462" t="s">
        <v>271</v>
      </c>
      <c r="CG14" s="462" t="s">
        <v>301</v>
      </c>
      <c r="CH14" s="387"/>
      <c r="CI14" s="462" t="s">
        <v>255</v>
      </c>
      <c r="CJ14" s="462" t="s">
        <v>256</v>
      </c>
      <c r="CK14" s="387"/>
      <c r="CL14" s="484"/>
      <c r="CM14" s="485"/>
      <c r="CN14" s="389"/>
      <c r="CO14" s="392"/>
      <c r="CP14" s="392"/>
      <c r="CQ14" s="392"/>
      <c r="CR14" s="392"/>
      <c r="CS14" s="393"/>
      <c r="CT14" s="477"/>
      <c r="CU14" s="477"/>
      <c r="CV14" s="321"/>
    </row>
    <row r="15" spans="2:100" ht="12.75" customHeight="1" hidden="1">
      <c r="B15" s="498"/>
      <c r="C15" s="480"/>
      <c r="D15" s="387"/>
      <c r="E15" s="463"/>
      <c r="F15" s="387"/>
      <c r="G15" s="393"/>
      <c r="H15" s="463"/>
      <c r="I15" s="463"/>
      <c r="J15" s="463"/>
      <c r="K15" s="463"/>
      <c r="L15" s="463"/>
      <c r="M15" s="463"/>
      <c r="N15" s="389"/>
      <c r="O15" s="393"/>
      <c r="P15" s="463"/>
      <c r="Q15" s="363"/>
      <c r="R15" s="292"/>
      <c r="S15" s="292"/>
      <c r="T15" s="364"/>
      <c r="U15" s="389"/>
      <c r="V15" s="392"/>
      <c r="W15" s="393"/>
      <c r="X15" s="389"/>
      <c r="Y15" s="393"/>
      <c r="Z15" s="389"/>
      <c r="AA15" s="393"/>
      <c r="AB15" s="392"/>
      <c r="AC15" s="393"/>
      <c r="AD15" s="389"/>
      <c r="AE15" s="393"/>
      <c r="AF15" s="389"/>
      <c r="AG15" s="393"/>
      <c r="AH15" s="387"/>
      <c r="AI15" s="463"/>
      <c r="AJ15" s="463"/>
      <c r="AK15" s="392"/>
      <c r="AL15" s="364"/>
      <c r="AM15" s="387"/>
      <c r="AN15" s="389"/>
      <c r="AO15" s="393"/>
      <c r="AP15" s="389"/>
      <c r="AQ15" s="392"/>
      <c r="AR15" s="393"/>
      <c r="AS15" s="387"/>
      <c r="AT15" s="389"/>
      <c r="AU15" s="393"/>
      <c r="AV15" s="389"/>
      <c r="AW15" s="392"/>
      <c r="AX15" s="393"/>
      <c r="AY15" s="387"/>
      <c r="AZ15" s="362"/>
      <c r="BA15" s="387"/>
      <c r="BB15" s="387"/>
      <c r="BC15" s="389"/>
      <c r="BD15" s="393"/>
      <c r="BE15" s="389"/>
      <c r="BF15" s="389"/>
      <c r="BG15" s="392"/>
      <c r="BH15" s="393"/>
      <c r="BI15" s="356"/>
      <c r="BJ15" s="357"/>
      <c r="BK15" s="389"/>
      <c r="BL15" s="393"/>
      <c r="BM15" s="387"/>
      <c r="BN15" s="389"/>
      <c r="BO15" s="393"/>
      <c r="BP15" s="360"/>
      <c r="BQ15" s="389"/>
      <c r="BR15" s="393"/>
      <c r="BS15" s="389"/>
      <c r="BT15" s="393"/>
      <c r="BU15" s="389"/>
      <c r="BV15" s="392"/>
      <c r="BW15" s="393"/>
      <c r="BX15" s="389"/>
      <c r="BY15" s="393"/>
      <c r="BZ15" s="387"/>
      <c r="CA15" s="387"/>
      <c r="CB15" s="389"/>
      <c r="CC15" s="387"/>
      <c r="CD15" s="287"/>
      <c r="CE15" s="463"/>
      <c r="CF15" s="387"/>
      <c r="CG15" s="387"/>
      <c r="CH15" s="387"/>
      <c r="CI15" s="387"/>
      <c r="CJ15" s="387"/>
      <c r="CK15" s="387"/>
      <c r="CL15" s="484"/>
      <c r="CM15" s="485"/>
      <c r="CN15" s="389"/>
      <c r="CO15" s="392"/>
      <c r="CP15" s="392"/>
      <c r="CQ15" s="392"/>
      <c r="CR15" s="392"/>
      <c r="CS15" s="393"/>
      <c r="CT15" s="477"/>
      <c r="CU15" s="477"/>
      <c r="CV15" s="321"/>
    </row>
    <row r="16" spans="2:99" ht="12.75" customHeight="1">
      <c r="B16" s="488"/>
      <c r="C16" s="480"/>
      <c r="D16" s="387"/>
      <c r="E16" s="463"/>
      <c r="F16" s="387"/>
      <c r="G16" s="393"/>
      <c r="H16" s="463"/>
      <c r="I16" s="463"/>
      <c r="J16" s="463"/>
      <c r="K16" s="463"/>
      <c r="L16" s="463"/>
      <c r="M16" s="463"/>
      <c r="N16" s="389"/>
      <c r="O16" s="393"/>
      <c r="P16" s="463"/>
      <c r="Q16" s="463" t="s">
        <v>271</v>
      </c>
      <c r="R16" s="392" t="s">
        <v>301</v>
      </c>
      <c r="S16" s="392"/>
      <c r="T16" s="364"/>
      <c r="U16" s="389"/>
      <c r="V16" s="392"/>
      <c r="W16" s="393"/>
      <c r="X16" s="389"/>
      <c r="Y16" s="393"/>
      <c r="Z16" s="389"/>
      <c r="AA16" s="393"/>
      <c r="AB16" s="392"/>
      <c r="AC16" s="393"/>
      <c r="AD16" s="389"/>
      <c r="AE16" s="393"/>
      <c r="AF16" s="389"/>
      <c r="AG16" s="393"/>
      <c r="AH16" s="387"/>
      <c r="AI16" s="463"/>
      <c r="AJ16" s="463"/>
      <c r="AK16" s="392"/>
      <c r="AL16" s="364"/>
      <c r="AM16" s="387"/>
      <c r="AN16" s="389"/>
      <c r="AO16" s="393"/>
      <c r="AP16" s="389"/>
      <c r="AQ16" s="392"/>
      <c r="AR16" s="393"/>
      <c r="AS16" s="387"/>
      <c r="AT16" s="389"/>
      <c r="AU16" s="393"/>
      <c r="AV16" s="389"/>
      <c r="AW16" s="392"/>
      <c r="AX16" s="393"/>
      <c r="AY16" s="389"/>
      <c r="AZ16" s="463" t="s">
        <v>315</v>
      </c>
      <c r="BA16" s="387"/>
      <c r="BB16" s="393"/>
      <c r="BC16" s="389"/>
      <c r="BD16" s="393"/>
      <c r="BE16" s="389"/>
      <c r="BF16" s="389"/>
      <c r="BG16" s="392"/>
      <c r="BH16" s="393"/>
      <c r="BI16" s="389" t="s">
        <v>337</v>
      </c>
      <c r="BJ16" s="393"/>
      <c r="BK16" s="389"/>
      <c r="BL16" s="393"/>
      <c r="BM16" s="387"/>
      <c r="BN16" s="389"/>
      <c r="BO16" s="393"/>
      <c r="BP16" s="387" t="s">
        <v>254</v>
      </c>
      <c r="BQ16" s="389"/>
      <c r="BR16" s="393"/>
      <c r="BS16" s="389"/>
      <c r="BT16" s="393"/>
      <c r="BU16" s="389"/>
      <c r="BV16" s="392"/>
      <c r="BW16" s="393"/>
      <c r="BX16" s="389"/>
      <c r="BY16" s="393"/>
      <c r="BZ16" s="387"/>
      <c r="CA16" s="387"/>
      <c r="CB16" s="389"/>
      <c r="CC16" s="387"/>
      <c r="CD16" s="462" t="s">
        <v>275</v>
      </c>
      <c r="CE16" s="463"/>
      <c r="CF16" s="387"/>
      <c r="CG16" s="387"/>
      <c r="CH16" s="387"/>
      <c r="CI16" s="387"/>
      <c r="CJ16" s="387"/>
      <c r="CK16" s="387"/>
      <c r="CL16" s="484"/>
      <c r="CM16" s="485"/>
      <c r="CN16" s="389"/>
      <c r="CO16" s="392"/>
      <c r="CP16" s="392"/>
      <c r="CQ16" s="392"/>
      <c r="CR16" s="392"/>
      <c r="CS16" s="393"/>
      <c r="CT16" s="477"/>
      <c r="CU16" s="477"/>
    </row>
    <row r="17" spans="2:99" ht="12.75">
      <c r="B17" s="489"/>
      <c r="C17" s="480"/>
      <c r="D17" s="387"/>
      <c r="E17" s="463"/>
      <c r="F17" s="387"/>
      <c r="G17" s="393"/>
      <c r="H17" s="463"/>
      <c r="I17" s="463"/>
      <c r="J17" s="463"/>
      <c r="K17" s="463"/>
      <c r="L17" s="463"/>
      <c r="M17" s="463"/>
      <c r="N17" s="389"/>
      <c r="O17" s="393"/>
      <c r="P17" s="463"/>
      <c r="Q17" s="463"/>
      <c r="R17" s="392"/>
      <c r="S17" s="392"/>
      <c r="T17" s="364"/>
      <c r="U17" s="389"/>
      <c r="V17" s="392"/>
      <c r="W17" s="393"/>
      <c r="X17" s="389"/>
      <c r="Y17" s="393"/>
      <c r="Z17" s="389"/>
      <c r="AA17" s="393"/>
      <c r="AB17" s="392"/>
      <c r="AC17" s="393"/>
      <c r="AD17" s="389"/>
      <c r="AE17" s="393"/>
      <c r="AF17" s="389"/>
      <c r="AG17" s="393"/>
      <c r="AH17" s="387"/>
      <c r="AI17" s="463"/>
      <c r="AJ17" s="463"/>
      <c r="AK17" s="392"/>
      <c r="AL17" s="364"/>
      <c r="AM17" s="387"/>
      <c r="AN17" s="389"/>
      <c r="AO17" s="393"/>
      <c r="AP17" s="389"/>
      <c r="AQ17" s="392"/>
      <c r="AR17" s="393"/>
      <c r="AS17" s="387"/>
      <c r="AT17" s="389"/>
      <c r="AU17" s="393"/>
      <c r="AV17" s="389"/>
      <c r="AW17" s="392"/>
      <c r="AX17" s="393"/>
      <c r="AY17" s="389"/>
      <c r="AZ17" s="463"/>
      <c r="BA17" s="387"/>
      <c r="BB17" s="393"/>
      <c r="BC17" s="389"/>
      <c r="BD17" s="393"/>
      <c r="BE17" s="389"/>
      <c r="BF17" s="389"/>
      <c r="BG17" s="392"/>
      <c r="BH17" s="393"/>
      <c r="BI17" s="389"/>
      <c r="BJ17" s="393"/>
      <c r="BK17" s="389"/>
      <c r="BL17" s="393"/>
      <c r="BM17" s="387"/>
      <c r="BN17" s="389"/>
      <c r="BO17" s="393"/>
      <c r="BP17" s="387"/>
      <c r="BQ17" s="389"/>
      <c r="BR17" s="393"/>
      <c r="BS17" s="389"/>
      <c r="BT17" s="393"/>
      <c r="BU17" s="389"/>
      <c r="BV17" s="392"/>
      <c r="BW17" s="393"/>
      <c r="BX17" s="389"/>
      <c r="BY17" s="393"/>
      <c r="BZ17" s="387"/>
      <c r="CA17" s="387"/>
      <c r="CB17" s="389"/>
      <c r="CC17" s="387"/>
      <c r="CD17" s="387"/>
      <c r="CE17" s="463"/>
      <c r="CF17" s="387"/>
      <c r="CG17" s="387"/>
      <c r="CH17" s="387"/>
      <c r="CI17" s="387"/>
      <c r="CJ17" s="387"/>
      <c r="CK17" s="387"/>
      <c r="CL17" s="484"/>
      <c r="CM17" s="485"/>
      <c r="CN17" s="389"/>
      <c r="CO17" s="392"/>
      <c r="CP17" s="392"/>
      <c r="CQ17" s="392"/>
      <c r="CR17" s="392"/>
      <c r="CS17" s="393"/>
      <c r="CT17" s="477"/>
      <c r="CU17" s="477"/>
    </row>
    <row r="18" spans="2:99" ht="12.75">
      <c r="B18" s="489"/>
      <c r="C18" s="480"/>
      <c r="D18" s="387"/>
      <c r="E18" s="463"/>
      <c r="F18" s="387"/>
      <c r="G18" s="393"/>
      <c r="H18" s="463"/>
      <c r="I18" s="463"/>
      <c r="J18" s="463"/>
      <c r="K18" s="463"/>
      <c r="L18" s="463"/>
      <c r="M18" s="463"/>
      <c r="N18" s="389"/>
      <c r="O18" s="393"/>
      <c r="P18" s="463"/>
      <c r="Q18" s="463"/>
      <c r="R18" s="392"/>
      <c r="S18" s="392"/>
      <c r="T18" s="364"/>
      <c r="U18" s="389"/>
      <c r="V18" s="392"/>
      <c r="W18" s="393"/>
      <c r="X18" s="389"/>
      <c r="Y18" s="393"/>
      <c r="Z18" s="389"/>
      <c r="AA18" s="393"/>
      <c r="AB18" s="392"/>
      <c r="AC18" s="393"/>
      <c r="AD18" s="389"/>
      <c r="AE18" s="393"/>
      <c r="AF18" s="389"/>
      <c r="AG18" s="393"/>
      <c r="AH18" s="387"/>
      <c r="AI18" s="463"/>
      <c r="AJ18" s="463"/>
      <c r="AK18" s="392"/>
      <c r="AL18" s="364"/>
      <c r="AM18" s="387"/>
      <c r="AN18" s="389"/>
      <c r="AO18" s="393"/>
      <c r="AP18" s="389"/>
      <c r="AQ18" s="392"/>
      <c r="AR18" s="393"/>
      <c r="AS18" s="387"/>
      <c r="AT18" s="389"/>
      <c r="AU18" s="393"/>
      <c r="AV18" s="389"/>
      <c r="AW18" s="392"/>
      <c r="AX18" s="393"/>
      <c r="AY18" s="389"/>
      <c r="AZ18" s="463"/>
      <c r="BA18" s="387"/>
      <c r="BB18" s="393"/>
      <c r="BC18" s="389"/>
      <c r="BD18" s="393"/>
      <c r="BE18" s="389"/>
      <c r="BF18" s="389"/>
      <c r="BG18" s="392"/>
      <c r="BH18" s="393"/>
      <c r="BI18" s="389"/>
      <c r="BJ18" s="393"/>
      <c r="BK18" s="389"/>
      <c r="BL18" s="393"/>
      <c r="BM18" s="387"/>
      <c r="BN18" s="389"/>
      <c r="BO18" s="393"/>
      <c r="BP18" s="387"/>
      <c r="BQ18" s="389"/>
      <c r="BR18" s="393"/>
      <c r="BS18" s="389"/>
      <c r="BT18" s="393"/>
      <c r="BU18" s="389"/>
      <c r="BV18" s="392"/>
      <c r="BW18" s="393"/>
      <c r="BX18" s="389"/>
      <c r="BY18" s="393"/>
      <c r="BZ18" s="387"/>
      <c r="CA18" s="387"/>
      <c r="CB18" s="389"/>
      <c r="CC18" s="387"/>
      <c r="CD18" s="387"/>
      <c r="CE18" s="463"/>
      <c r="CF18" s="387"/>
      <c r="CG18" s="387"/>
      <c r="CH18" s="387"/>
      <c r="CI18" s="387"/>
      <c r="CJ18" s="387"/>
      <c r="CK18" s="387"/>
      <c r="CL18" s="484"/>
      <c r="CM18" s="485"/>
      <c r="CN18" s="389"/>
      <c r="CO18" s="392"/>
      <c r="CP18" s="392"/>
      <c r="CQ18" s="392"/>
      <c r="CR18" s="392"/>
      <c r="CS18" s="393"/>
      <c r="CT18" s="477"/>
      <c r="CU18" s="477"/>
    </row>
    <row r="19" spans="2:99" ht="12.75">
      <c r="B19" s="489"/>
      <c r="C19" s="480"/>
      <c r="D19" s="387"/>
      <c r="E19" s="463"/>
      <c r="F19" s="387"/>
      <c r="G19" s="393"/>
      <c r="H19" s="463"/>
      <c r="I19" s="463"/>
      <c r="J19" s="463"/>
      <c r="K19" s="463"/>
      <c r="L19" s="463"/>
      <c r="M19" s="463"/>
      <c r="N19" s="389"/>
      <c r="O19" s="393"/>
      <c r="P19" s="463"/>
      <c r="Q19" s="463"/>
      <c r="R19" s="392"/>
      <c r="S19" s="392"/>
      <c r="T19" s="364"/>
      <c r="U19" s="389"/>
      <c r="V19" s="392"/>
      <c r="W19" s="393"/>
      <c r="X19" s="389"/>
      <c r="Y19" s="393"/>
      <c r="Z19" s="389"/>
      <c r="AA19" s="393"/>
      <c r="AB19" s="392"/>
      <c r="AC19" s="393"/>
      <c r="AD19" s="389"/>
      <c r="AE19" s="393"/>
      <c r="AF19" s="389"/>
      <c r="AG19" s="393"/>
      <c r="AH19" s="387"/>
      <c r="AI19" s="463"/>
      <c r="AJ19" s="463"/>
      <c r="AK19" s="392"/>
      <c r="AL19" s="364"/>
      <c r="AM19" s="387"/>
      <c r="AN19" s="389"/>
      <c r="AO19" s="393"/>
      <c r="AP19" s="389"/>
      <c r="AQ19" s="392"/>
      <c r="AR19" s="393"/>
      <c r="AS19" s="387"/>
      <c r="AT19" s="389"/>
      <c r="AU19" s="393"/>
      <c r="AV19" s="389"/>
      <c r="AW19" s="392"/>
      <c r="AX19" s="393"/>
      <c r="AY19" s="389"/>
      <c r="AZ19" s="463"/>
      <c r="BA19" s="387"/>
      <c r="BB19" s="393"/>
      <c r="BC19" s="389"/>
      <c r="BD19" s="393"/>
      <c r="BE19" s="389"/>
      <c r="BF19" s="389"/>
      <c r="BG19" s="392"/>
      <c r="BH19" s="393"/>
      <c r="BI19" s="389"/>
      <c r="BJ19" s="393"/>
      <c r="BK19" s="389"/>
      <c r="BL19" s="393"/>
      <c r="BM19" s="387"/>
      <c r="BN19" s="389"/>
      <c r="BO19" s="393"/>
      <c r="BP19" s="387"/>
      <c r="BQ19" s="389"/>
      <c r="BR19" s="393"/>
      <c r="BS19" s="389"/>
      <c r="BT19" s="393"/>
      <c r="BU19" s="389"/>
      <c r="BV19" s="392"/>
      <c r="BW19" s="393"/>
      <c r="BX19" s="389"/>
      <c r="BY19" s="393"/>
      <c r="BZ19" s="387"/>
      <c r="CA19" s="387"/>
      <c r="CB19" s="389"/>
      <c r="CC19" s="387"/>
      <c r="CD19" s="387"/>
      <c r="CE19" s="463"/>
      <c r="CF19" s="387"/>
      <c r="CG19" s="387"/>
      <c r="CH19" s="387"/>
      <c r="CI19" s="387"/>
      <c r="CJ19" s="387"/>
      <c r="CK19" s="387"/>
      <c r="CL19" s="484"/>
      <c r="CM19" s="485"/>
      <c r="CN19" s="389"/>
      <c r="CO19" s="392"/>
      <c r="CP19" s="392"/>
      <c r="CQ19" s="392"/>
      <c r="CR19" s="392"/>
      <c r="CS19" s="393"/>
      <c r="CT19" s="477"/>
      <c r="CU19" s="477"/>
    </row>
    <row r="20" spans="2:99" ht="12.75">
      <c r="B20" s="489"/>
      <c r="C20" s="480"/>
      <c r="D20" s="387"/>
      <c r="E20" s="463"/>
      <c r="F20" s="387"/>
      <c r="G20" s="393"/>
      <c r="H20" s="463"/>
      <c r="I20" s="463"/>
      <c r="J20" s="463"/>
      <c r="K20" s="463"/>
      <c r="L20" s="463"/>
      <c r="M20" s="463"/>
      <c r="N20" s="389"/>
      <c r="O20" s="393"/>
      <c r="P20" s="463"/>
      <c r="Q20" s="463"/>
      <c r="R20" s="392"/>
      <c r="S20" s="392"/>
      <c r="T20" s="364"/>
      <c r="U20" s="389"/>
      <c r="V20" s="392"/>
      <c r="W20" s="393"/>
      <c r="X20" s="389"/>
      <c r="Y20" s="393"/>
      <c r="Z20" s="389"/>
      <c r="AA20" s="393"/>
      <c r="AB20" s="392"/>
      <c r="AC20" s="393"/>
      <c r="AD20" s="389"/>
      <c r="AE20" s="393"/>
      <c r="AF20" s="389"/>
      <c r="AG20" s="393"/>
      <c r="AH20" s="387"/>
      <c r="AI20" s="463"/>
      <c r="AJ20" s="463"/>
      <c r="AK20" s="392"/>
      <c r="AL20" s="364"/>
      <c r="AM20" s="387"/>
      <c r="AN20" s="389"/>
      <c r="AO20" s="393"/>
      <c r="AP20" s="389"/>
      <c r="AQ20" s="392"/>
      <c r="AR20" s="393"/>
      <c r="AS20" s="387"/>
      <c r="AT20" s="389"/>
      <c r="AU20" s="393"/>
      <c r="AV20" s="389"/>
      <c r="AW20" s="392"/>
      <c r="AX20" s="393"/>
      <c r="AY20" s="389"/>
      <c r="AZ20" s="463"/>
      <c r="BA20" s="387"/>
      <c r="BB20" s="393"/>
      <c r="BC20" s="389"/>
      <c r="BD20" s="393"/>
      <c r="BE20" s="389"/>
      <c r="BF20" s="389"/>
      <c r="BG20" s="392"/>
      <c r="BH20" s="393"/>
      <c r="BI20" s="389"/>
      <c r="BJ20" s="393"/>
      <c r="BK20" s="389"/>
      <c r="BL20" s="393"/>
      <c r="BM20" s="387"/>
      <c r="BN20" s="389"/>
      <c r="BO20" s="393"/>
      <c r="BP20" s="387"/>
      <c r="BQ20" s="389"/>
      <c r="BR20" s="393"/>
      <c r="BS20" s="389"/>
      <c r="BT20" s="393"/>
      <c r="BU20" s="389"/>
      <c r="BV20" s="392"/>
      <c r="BW20" s="393"/>
      <c r="BX20" s="389"/>
      <c r="BY20" s="393"/>
      <c r="BZ20" s="387"/>
      <c r="CA20" s="387"/>
      <c r="CB20" s="389"/>
      <c r="CC20" s="387"/>
      <c r="CD20" s="387"/>
      <c r="CE20" s="463"/>
      <c r="CF20" s="387"/>
      <c r="CG20" s="387"/>
      <c r="CH20" s="387"/>
      <c r="CI20" s="387"/>
      <c r="CJ20" s="387"/>
      <c r="CK20" s="387"/>
      <c r="CL20" s="484"/>
      <c r="CM20" s="485"/>
      <c r="CN20" s="389"/>
      <c r="CO20" s="392"/>
      <c r="CP20" s="392"/>
      <c r="CQ20" s="392"/>
      <c r="CR20" s="392"/>
      <c r="CS20" s="393"/>
      <c r="CT20" s="477"/>
      <c r="CU20" s="477"/>
    </row>
    <row r="21" spans="2:99" ht="12.75">
      <c r="B21" s="490"/>
      <c r="C21" s="481"/>
      <c r="D21" s="388"/>
      <c r="E21" s="463"/>
      <c r="F21" s="388"/>
      <c r="G21" s="396"/>
      <c r="H21" s="463"/>
      <c r="I21" s="463"/>
      <c r="J21" s="463"/>
      <c r="K21" s="463"/>
      <c r="L21" s="463"/>
      <c r="M21" s="463"/>
      <c r="N21" s="394"/>
      <c r="O21" s="396"/>
      <c r="P21" s="463"/>
      <c r="Q21" s="463"/>
      <c r="R21" s="395"/>
      <c r="S21" s="395"/>
      <c r="T21" s="293"/>
      <c r="U21" s="394"/>
      <c r="V21" s="395"/>
      <c r="W21" s="396"/>
      <c r="X21" s="394"/>
      <c r="Y21" s="396"/>
      <c r="Z21" s="394"/>
      <c r="AA21" s="396"/>
      <c r="AB21" s="395"/>
      <c r="AC21" s="396"/>
      <c r="AD21" s="394"/>
      <c r="AE21" s="396"/>
      <c r="AF21" s="394"/>
      <c r="AG21" s="396"/>
      <c r="AH21" s="388"/>
      <c r="AI21" s="463"/>
      <c r="AJ21" s="463"/>
      <c r="AK21" s="395"/>
      <c r="AL21" s="293"/>
      <c r="AM21" s="388"/>
      <c r="AN21" s="394"/>
      <c r="AO21" s="396"/>
      <c r="AP21" s="394"/>
      <c r="AQ21" s="395"/>
      <c r="AR21" s="396"/>
      <c r="AS21" s="388"/>
      <c r="AT21" s="394"/>
      <c r="AU21" s="396"/>
      <c r="AV21" s="394"/>
      <c r="AW21" s="395"/>
      <c r="AX21" s="396"/>
      <c r="AY21" s="394"/>
      <c r="AZ21" s="463"/>
      <c r="BA21" s="388"/>
      <c r="BB21" s="396"/>
      <c r="BC21" s="394"/>
      <c r="BD21" s="396"/>
      <c r="BE21" s="394"/>
      <c r="BF21" s="394"/>
      <c r="BG21" s="395"/>
      <c r="BH21" s="396"/>
      <c r="BI21" s="394"/>
      <c r="BJ21" s="396"/>
      <c r="BK21" s="394"/>
      <c r="BL21" s="396"/>
      <c r="BM21" s="388"/>
      <c r="BN21" s="394"/>
      <c r="BO21" s="396"/>
      <c r="BP21" s="388"/>
      <c r="BQ21" s="394"/>
      <c r="BR21" s="396"/>
      <c r="BS21" s="394"/>
      <c r="BT21" s="396"/>
      <c r="BU21" s="394"/>
      <c r="BV21" s="395"/>
      <c r="BW21" s="396"/>
      <c r="BX21" s="394"/>
      <c r="BY21" s="396"/>
      <c r="BZ21" s="388"/>
      <c r="CA21" s="388"/>
      <c r="CB21" s="394"/>
      <c r="CC21" s="388"/>
      <c r="CD21" s="388"/>
      <c r="CE21" s="463"/>
      <c r="CF21" s="388"/>
      <c r="CG21" s="388"/>
      <c r="CH21" s="388"/>
      <c r="CI21" s="388"/>
      <c r="CJ21" s="388"/>
      <c r="CK21" s="388"/>
      <c r="CL21" s="486"/>
      <c r="CM21" s="487"/>
      <c r="CN21" s="394"/>
      <c r="CO21" s="395"/>
      <c r="CP21" s="395"/>
      <c r="CQ21" s="395"/>
      <c r="CR21" s="395"/>
      <c r="CS21" s="396"/>
      <c r="CT21" s="478"/>
      <c r="CU21" s="478"/>
    </row>
    <row r="22" spans="2:99" ht="12.75">
      <c r="B22" s="286">
        <v>1</v>
      </c>
      <c r="C22" s="262"/>
      <c r="D22" s="260"/>
      <c r="E22" s="260"/>
      <c r="F22" s="260"/>
      <c r="G22" s="294"/>
      <c r="H22" s="295"/>
      <c r="I22" s="295"/>
      <c r="J22" s="454"/>
      <c r="K22" s="454"/>
      <c r="L22" s="454"/>
      <c r="M22" s="296"/>
      <c r="N22" s="457"/>
      <c r="O22" s="457"/>
      <c r="P22" s="260"/>
      <c r="Q22" s="296"/>
      <c r="R22" s="447"/>
      <c r="S22" s="471"/>
      <c r="T22" s="297"/>
      <c r="U22" s="472"/>
      <c r="V22" s="473"/>
      <c r="W22" s="474"/>
      <c r="X22" s="457"/>
      <c r="Y22" s="457"/>
      <c r="Z22" s="457"/>
      <c r="AA22" s="457"/>
      <c r="AB22" s="458"/>
      <c r="AC22" s="459"/>
      <c r="AD22" s="464"/>
      <c r="AE22" s="464"/>
      <c r="AF22" s="464"/>
      <c r="AG22" s="464"/>
      <c r="AH22" s="298">
        <v>37</v>
      </c>
      <c r="AI22" s="447"/>
      <c r="AJ22" s="448"/>
      <c r="AK22" s="287"/>
      <c r="AL22" s="297"/>
      <c r="AM22" s="260"/>
      <c r="AN22" s="465"/>
      <c r="AO22" s="466"/>
      <c r="AP22" s="433"/>
      <c r="AQ22" s="443"/>
      <c r="AR22" s="434"/>
      <c r="AS22" s="260"/>
      <c r="AT22" s="457"/>
      <c r="AU22" s="457"/>
      <c r="AV22" s="457"/>
      <c r="AW22" s="457"/>
      <c r="AX22" s="457"/>
      <c r="AY22" s="260"/>
      <c r="AZ22" s="346"/>
      <c r="BA22" s="346"/>
      <c r="BB22" s="260"/>
      <c r="BC22" s="457"/>
      <c r="BD22" s="457"/>
      <c r="BE22" s="294"/>
      <c r="BF22" s="353"/>
      <c r="BG22" s="351"/>
      <c r="BH22" s="352"/>
      <c r="BI22" s="452"/>
      <c r="BJ22" s="453"/>
      <c r="BK22" s="454"/>
      <c r="BL22" s="454"/>
      <c r="BM22" s="295"/>
      <c r="BN22" s="455"/>
      <c r="BO22" s="456"/>
      <c r="BP22" s="260"/>
      <c r="BQ22" s="457"/>
      <c r="BR22" s="457"/>
      <c r="BS22" s="469"/>
      <c r="BT22" s="470"/>
      <c r="BU22" s="449"/>
      <c r="BV22" s="449"/>
      <c r="BW22" s="449"/>
      <c r="BX22" s="467"/>
      <c r="BY22" s="468"/>
      <c r="BZ22" s="299"/>
      <c r="CA22" s="299"/>
      <c r="CB22" s="299"/>
      <c r="CC22" s="299"/>
      <c r="CD22" s="299"/>
      <c r="CE22" s="299"/>
      <c r="CF22" s="299"/>
      <c r="CG22" s="299"/>
      <c r="CH22" s="264">
        <v>1</v>
      </c>
      <c r="CI22" s="266">
        <f>AH22</f>
        <v>37</v>
      </c>
      <c r="CJ22" s="264"/>
      <c r="CK22" s="265">
        <v>6</v>
      </c>
      <c r="CL22" s="365"/>
      <c r="CM22" s="366"/>
      <c r="CN22" s="367"/>
      <c r="CO22" s="367"/>
      <c r="CP22" s="367"/>
      <c r="CQ22" s="368"/>
      <c r="CR22" s="444"/>
      <c r="CS22" s="444"/>
      <c r="CT22" s="264">
        <v>9</v>
      </c>
      <c r="CU22" s="267">
        <f>SUM(CI22:CT22)</f>
        <v>52</v>
      </c>
    </row>
    <row r="23" spans="2:100" ht="15" customHeight="1">
      <c r="B23" s="286">
        <v>2</v>
      </c>
      <c r="C23" s="268"/>
      <c r="D23" s="268"/>
      <c r="E23" s="268"/>
      <c r="F23" s="268"/>
      <c r="G23" s="294"/>
      <c r="H23" s="300"/>
      <c r="I23" s="301"/>
      <c r="J23" s="337"/>
      <c r="K23" s="340"/>
      <c r="L23" s="338"/>
      <c r="M23" s="302"/>
      <c r="N23" s="444"/>
      <c r="O23" s="444"/>
      <c r="P23" s="268"/>
      <c r="Q23" s="344"/>
      <c r="R23" s="398"/>
      <c r="S23" s="460"/>
      <c r="T23" s="303"/>
      <c r="U23" s="398"/>
      <c r="V23" s="460"/>
      <c r="W23" s="399"/>
      <c r="X23" s="444"/>
      <c r="Y23" s="444"/>
      <c r="Z23" s="444"/>
      <c r="AA23" s="444"/>
      <c r="AB23" s="444"/>
      <c r="AC23" s="444"/>
      <c r="AD23" s="446"/>
      <c r="AE23" s="446"/>
      <c r="AF23" s="426"/>
      <c r="AG23" s="426"/>
      <c r="AH23" s="305">
        <v>37</v>
      </c>
      <c r="AI23" s="420"/>
      <c r="AJ23" s="422"/>
      <c r="AK23" s="306"/>
      <c r="AL23" s="307"/>
      <c r="AM23" s="269"/>
      <c r="AN23" s="461"/>
      <c r="AO23" s="461"/>
      <c r="AP23" s="424"/>
      <c r="AQ23" s="432"/>
      <c r="AR23" s="425"/>
      <c r="AS23" s="300"/>
      <c r="AT23" s="424"/>
      <c r="AU23" s="425"/>
      <c r="AV23" s="420"/>
      <c r="AW23" s="421"/>
      <c r="AX23" s="422"/>
      <c r="AY23" s="268"/>
      <c r="AZ23" s="268"/>
      <c r="BA23" s="268"/>
      <c r="BB23" s="301"/>
      <c r="BC23" s="439"/>
      <c r="BD23" s="440"/>
      <c r="BE23" s="308"/>
      <c r="BF23" s="350"/>
      <c r="BG23" s="349"/>
      <c r="BH23" s="309"/>
      <c r="BI23" s="441"/>
      <c r="BJ23" s="442"/>
      <c r="BK23" s="398"/>
      <c r="BL23" s="399"/>
      <c r="BM23" s="260"/>
      <c r="BN23" s="447"/>
      <c r="BO23" s="448"/>
      <c r="BP23" s="260"/>
      <c r="BQ23" s="398"/>
      <c r="BR23" s="399"/>
      <c r="BS23" s="424"/>
      <c r="BT23" s="425"/>
      <c r="BU23" s="449"/>
      <c r="BV23" s="449"/>
      <c r="BW23" s="449"/>
      <c r="BX23" s="450"/>
      <c r="BY23" s="451"/>
      <c r="BZ23" s="310"/>
      <c r="CA23" s="310"/>
      <c r="CB23" s="310"/>
      <c r="CC23" s="310"/>
      <c r="CD23" s="310"/>
      <c r="CE23" s="310"/>
      <c r="CF23" s="310"/>
      <c r="CG23" s="310"/>
      <c r="CH23" s="264">
        <v>2</v>
      </c>
      <c r="CI23" s="266">
        <f>AH23</f>
        <v>37</v>
      </c>
      <c r="CJ23" s="263"/>
      <c r="CK23" s="263">
        <v>6</v>
      </c>
      <c r="CL23" s="404"/>
      <c r="CM23" s="405"/>
      <c r="CN23" s="367"/>
      <c r="CO23" s="367"/>
      <c r="CP23" s="367"/>
      <c r="CQ23" s="368"/>
      <c r="CR23" s="493"/>
      <c r="CS23" s="495"/>
      <c r="CT23" s="267">
        <v>9</v>
      </c>
      <c r="CU23" s="267">
        <f>SUM(CI23:CT23)</f>
        <v>52</v>
      </c>
      <c r="CV23" s="322"/>
    </row>
    <row r="24" spans="2:100" ht="12.75" customHeight="1">
      <c r="B24" s="286">
        <v>3</v>
      </c>
      <c r="C24" s="269"/>
      <c r="D24" s="269"/>
      <c r="E24" s="269"/>
      <c r="F24" s="269"/>
      <c r="G24" s="311"/>
      <c r="H24" s="269"/>
      <c r="I24" s="268"/>
      <c r="J24" s="444"/>
      <c r="K24" s="444"/>
      <c r="L24" s="444"/>
      <c r="M24" s="312"/>
      <c r="N24" s="424"/>
      <c r="O24" s="425"/>
      <c r="P24" s="301"/>
      <c r="Q24" s="302"/>
      <c r="R24" s="439"/>
      <c r="S24" s="445"/>
      <c r="T24" s="343"/>
      <c r="U24" s="420"/>
      <c r="V24" s="421"/>
      <c r="W24" s="422"/>
      <c r="X24" s="423"/>
      <c r="Y24" s="423"/>
      <c r="Z24" s="423"/>
      <c r="AA24" s="423"/>
      <c r="AB24" s="426"/>
      <c r="AC24" s="426"/>
      <c r="AD24" s="446"/>
      <c r="AE24" s="446"/>
      <c r="AF24" s="426"/>
      <c r="AG24" s="426"/>
      <c r="AH24" s="305">
        <v>37</v>
      </c>
      <c r="AI24" s="420"/>
      <c r="AJ24" s="422"/>
      <c r="AK24" s="306"/>
      <c r="AL24" s="307"/>
      <c r="AM24" s="269"/>
      <c r="AN24" s="433"/>
      <c r="AO24" s="434"/>
      <c r="AP24" s="433"/>
      <c r="AQ24" s="443"/>
      <c r="AR24" s="434"/>
      <c r="AS24" s="269"/>
      <c r="AT24" s="423"/>
      <c r="AU24" s="423"/>
      <c r="AV24" s="420"/>
      <c r="AW24" s="421"/>
      <c r="AX24" s="422"/>
      <c r="AY24" s="268"/>
      <c r="AZ24" s="313"/>
      <c r="BA24" s="313"/>
      <c r="BB24" s="314"/>
      <c r="BC24" s="439"/>
      <c r="BD24" s="440"/>
      <c r="BE24" s="314"/>
      <c r="BF24" s="350"/>
      <c r="BG24" s="349"/>
      <c r="BH24" s="309"/>
      <c r="BI24" s="441"/>
      <c r="BJ24" s="442"/>
      <c r="BK24" s="424"/>
      <c r="BL24" s="425"/>
      <c r="BM24" s="304"/>
      <c r="BN24" s="424"/>
      <c r="BO24" s="425"/>
      <c r="BP24" s="300"/>
      <c r="BQ24" s="426"/>
      <c r="BR24" s="426"/>
      <c r="BS24" s="424"/>
      <c r="BT24" s="425"/>
      <c r="BU24" s="424"/>
      <c r="BV24" s="432"/>
      <c r="BW24" s="425"/>
      <c r="BX24" s="429"/>
      <c r="BY24" s="430"/>
      <c r="BZ24" s="310"/>
      <c r="CA24" s="310"/>
      <c r="CB24" s="310"/>
      <c r="CC24" s="310"/>
      <c r="CD24" s="310"/>
      <c r="CE24" s="310"/>
      <c r="CF24" s="310"/>
      <c r="CG24" s="310"/>
      <c r="CH24" s="264">
        <v>3</v>
      </c>
      <c r="CI24" s="266">
        <f>AH24</f>
        <v>37</v>
      </c>
      <c r="CJ24" s="263"/>
      <c r="CK24" s="263">
        <v>6</v>
      </c>
      <c r="CL24" s="404"/>
      <c r="CM24" s="405"/>
      <c r="CN24" s="367"/>
      <c r="CO24" s="367"/>
      <c r="CP24" s="367"/>
      <c r="CQ24" s="368"/>
      <c r="CR24" s="438"/>
      <c r="CS24" s="438"/>
      <c r="CT24" s="267">
        <v>9</v>
      </c>
      <c r="CU24" s="267">
        <f>SUM(CI24:CT24)</f>
        <v>52</v>
      </c>
      <c r="CV24" s="322"/>
    </row>
    <row r="25" spans="2:99" ht="12.75" customHeight="1">
      <c r="B25" s="286">
        <v>4</v>
      </c>
      <c r="C25" s="270"/>
      <c r="D25" s="270"/>
      <c r="E25" s="270"/>
      <c r="F25" s="270"/>
      <c r="G25" s="311"/>
      <c r="H25" s="313"/>
      <c r="I25" s="313"/>
      <c r="J25" s="339"/>
      <c r="K25" s="421"/>
      <c r="L25" s="422"/>
      <c r="M25" s="315"/>
      <c r="N25" s="424"/>
      <c r="O25" s="425"/>
      <c r="P25" s="314"/>
      <c r="Q25" s="345"/>
      <c r="R25" s="436"/>
      <c r="S25" s="437"/>
      <c r="T25" s="342"/>
      <c r="U25" s="420"/>
      <c r="V25" s="421"/>
      <c r="W25" s="422"/>
      <c r="X25" s="423"/>
      <c r="Y25" s="423"/>
      <c r="Z25" s="423"/>
      <c r="AA25" s="423"/>
      <c r="AB25" s="423"/>
      <c r="AC25" s="423"/>
      <c r="AD25" s="424"/>
      <c r="AE25" s="425"/>
      <c r="AF25" s="426"/>
      <c r="AG25" s="426"/>
      <c r="AH25" s="305">
        <v>25</v>
      </c>
      <c r="AI25" s="427"/>
      <c r="AJ25" s="428"/>
      <c r="AK25" s="316"/>
      <c r="AL25" s="307"/>
      <c r="AM25" s="313"/>
      <c r="AN25" s="433"/>
      <c r="AO25" s="434"/>
      <c r="AP25" s="420"/>
      <c r="AQ25" s="421"/>
      <c r="AR25" s="422"/>
      <c r="AS25" s="264"/>
      <c r="AT25" s="431"/>
      <c r="AU25" s="431"/>
      <c r="AV25" s="424"/>
      <c r="AW25" s="432"/>
      <c r="AX25" s="425"/>
      <c r="AY25" s="317"/>
      <c r="AZ25" s="318"/>
      <c r="BA25" s="318"/>
      <c r="BB25" s="319" t="s">
        <v>259</v>
      </c>
      <c r="BC25" s="435" t="s">
        <v>259</v>
      </c>
      <c r="BD25" s="435"/>
      <c r="BE25" s="319" t="s">
        <v>259</v>
      </c>
      <c r="BF25" s="417" t="s">
        <v>259</v>
      </c>
      <c r="BG25" s="418"/>
      <c r="BH25" s="419"/>
      <c r="BI25" s="415"/>
      <c r="BJ25" s="416"/>
      <c r="BK25" s="400"/>
      <c r="BL25" s="400"/>
      <c r="BM25" s="271"/>
      <c r="BN25" s="415"/>
      <c r="BO25" s="416"/>
      <c r="BP25" s="271"/>
      <c r="BQ25" s="400"/>
      <c r="BR25" s="400"/>
      <c r="BS25" s="400"/>
      <c r="BT25" s="400"/>
      <c r="BU25" s="401"/>
      <c r="BV25" s="401"/>
      <c r="BW25" s="401"/>
      <c r="BX25" s="398"/>
      <c r="BY25" s="399"/>
      <c r="BZ25" s="264"/>
      <c r="CA25" s="264"/>
      <c r="CB25" s="264"/>
      <c r="CC25" s="264"/>
      <c r="CD25" s="264"/>
      <c r="CE25" s="264"/>
      <c r="CF25" s="264"/>
      <c r="CG25" s="264"/>
      <c r="CH25" s="264">
        <v>4</v>
      </c>
      <c r="CI25" s="266">
        <f>AH25</f>
        <v>25</v>
      </c>
      <c r="CJ25" s="272"/>
      <c r="CK25" s="263">
        <v>6</v>
      </c>
      <c r="CL25" s="404">
        <v>4</v>
      </c>
      <c r="CM25" s="405"/>
      <c r="CN25" s="493">
        <v>8</v>
      </c>
      <c r="CO25" s="494"/>
      <c r="CP25" s="494"/>
      <c r="CQ25" s="494"/>
      <c r="CR25" s="494"/>
      <c r="CS25" s="495"/>
      <c r="CT25" s="267">
        <v>0</v>
      </c>
      <c r="CU25" s="267">
        <f>SUM(CI25:CT25)</f>
        <v>43</v>
      </c>
    </row>
    <row r="26" spans="2:100" ht="12.75">
      <c r="B26" s="261"/>
      <c r="C26" s="261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61"/>
      <c r="CJ26" s="323">
        <f>SUM(CI22+CI23+CI24+CI25)</f>
        <v>136</v>
      </c>
      <c r="CK26" s="369">
        <f>SUM(CK22+CK23+CK24+CK25)</f>
        <v>24</v>
      </c>
      <c r="CL26" s="402">
        <f>SUM(CL23:CL25)</f>
        <v>4</v>
      </c>
      <c r="CM26" s="403"/>
      <c r="CN26" s="402">
        <f>SUM(CN25)</f>
        <v>8</v>
      </c>
      <c r="CO26" s="492"/>
      <c r="CP26" s="492"/>
      <c r="CQ26" s="492"/>
      <c r="CR26" s="492"/>
      <c r="CS26" s="403"/>
      <c r="CT26" s="369">
        <f>SUM(CT22:CT25)</f>
        <v>27</v>
      </c>
      <c r="CU26" s="370">
        <v>147</v>
      </c>
      <c r="CV26" s="371"/>
    </row>
    <row r="27" spans="2:101" ht="12.75">
      <c r="B27" s="261"/>
      <c r="C27" s="274"/>
      <c r="D27" s="275"/>
      <c r="E27" s="275" t="s">
        <v>260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61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23">
        <f>SUM(CJ26+CK26+CL26+CN26+CT26)</f>
        <v>199</v>
      </c>
      <c r="CW27" s="321" t="s">
        <v>277</v>
      </c>
    </row>
    <row r="28" spans="2:87" ht="12.75">
      <c r="B28" s="276"/>
      <c r="C28" s="277" t="s">
        <v>261</v>
      </c>
      <c r="D28" s="275"/>
      <c r="E28" s="275"/>
      <c r="F28" s="261"/>
      <c r="G28" s="261"/>
      <c r="H28" s="275"/>
      <c r="I28" s="275"/>
      <c r="J28" s="275"/>
      <c r="K28" s="275"/>
      <c r="L28" s="275"/>
      <c r="M28" s="275"/>
      <c r="N28" s="275"/>
      <c r="O28" s="275"/>
      <c r="P28" s="278"/>
      <c r="Q28" s="277" t="s">
        <v>262</v>
      </c>
      <c r="R28" s="277"/>
      <c r="S28" s="277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61"/>
      <c r="AE28" s="261"/>
      <c r="AF28" s="261"/>
      <c r="AG28" s="261"/>
      <c r="AH28" s="275"/>
      <c r="AI28" s="275"/>
      <c r="AJ28" s="275"/>
      <c r="AK28" s="275"/>
      <c r="AL28" s="275"/>
      <c r="AM28" s="261"/>
      <c r="AN28" s="279" t="s">
        <v>259</v>
      </c>
      <c r="AO28" s="280"/>
      <c r="AP28" s="277" t="s">
        <v>263</v>
      </c>
      <c r="AQ28" s="277"/>
      <c r="AR28" s="275"/>
      <c r="AS28" s="275"/>
      <c r="AT28" s="275"/>
      <c r="AU28" s="273"/>
      <c r="AV28" s="273"/>
      <c r="AW28" s="273"/>
      <c r="AX28" s="273"/>
      <c r="AY28" s="273"/>
      <c r="AZ28" s="273"/>
      <c r="BA28" s="273"/>
      <c r="BB28" s="273"/>
      <c r="BC28" s="273"/>
      <c r="BD28" s="261"/>
      <c r="BE28" s="261"/>
      <c r="BF28" s="409"/>
      <c r="BG28" s="410"/>
      <c r="BH28" s="411"/>
      <c r="BI28" s="347"/>
      <c r="BJ28" s="347"/>
      <c r="BK28" s="277" t="s">
        <v>264</v>
      </c>
      <c r="BL28" s="277"/>
      <c r="BM28" s="261"/>
      <c r="BN28" s="273"/>
      <c r="BO28" s="273"/>
      <c r="BP28" s="261"/>
      <c r="BQ28" s="261"/>
      <c r="BR28" s="261"/>
      <c r="BS28" s="273"/>
      <c r="BT28" s="273"/>
      <c r="BU28" s="273"/>
      <c r="BV28" s="273"/>
      <c r="BW28" s="273"/>
      <c r="BX28" s="273"/>
      <c r="BY28" s="273"/>
      <c r="BZ28" s="261"/>
      <c r="CA28" s="261"/>
      <c r="CB28" s="273"/>
      <c r="CC28" s="273"/>
      <c r="CD28" s="273"/>
      <c r="CE28" s="281"/>
      <c r="CF28" s="277" t="s">
        <v>265</v>
      </c>
      <c r="CG28" s="273"/>
      <c r="CH28" s="273"/>
      <c r="CI28" s="261"/>
    </row>
    <row r="29" spans="2:100" ht="12.75">
      <c r="B29" s="261"/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</row>
    <row r="30" spans="2:100" ht="12.75">
      <c r="B30" s="283"/>
      <c r="C30" s="277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84" t="s">
        <v>257</v>
      </c>
      <c r="Q30" s="277" t="s">
        <v>278</v>
      </c>
      <c r="R30" s="277"/>
      <c r="S30" s="277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412" t="s">
        <v>258</v>
      </c>
      <c r="BG30" s="413"/>
      <c r="BH30" s="414"/>
      <c r="BI30" s="348"/>
      <c r="BJ30" s="348"/>
      <c r="BK30" s="277" t="s">
        <v>267</v>
      </c>
      <c r="BL30" s="277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324"/>
      <c r="CF30" s="277"/>
      <c r="CG30" s="261"/>
      <c r="CH30" s="261"/>
      <c r="CI30" s="261"/>
      <c r="CJ30" s="261"/>
      <c r="CK30" s="285"/>
      <c r="CL30" s="277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</row>
    <row r="31" spans="9:79" ht="12.75">
      <c r="I31" s="6"/>
      <c r="J31" s="6"/>
      <c r="BZ31" s="3"/>
      <c r="CA31" s="3"/>
    </row>
    <row r="32" spans="34:89" ht="12.75"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282"/>
      <c r="CA32" s="277" t="s">
        <v>266</v>
      </c>
      <c r="CC32" s="90"/>
      <c r="CD32" s="90"/>
      <c r="CE32" s="90"/>
      <c r="CF32" s="90"/>
      <c r="CG32" s="90"/>
      <c r="CH32" s="90"/>
      <c r="CI32" s="90"/>
      <c r="CJ32" s="90"/>
      <c r="CK32" s="90"/>
    </row>
    <row r="33" spans="34:89" ht="12.75"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 t="s">
        <v>279</v>
      </c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 t="s">
        <v>280</v>
      </c>
      <c r="CH33" s="90"/>
      <c r="CI33" s="90"/>
      <c r="CJ33" s="90"/>
      <c r="CK33" s="90"/>
    </row>
    <row r="34" spans="23:99" ht="15.75">
      <c r="W34" s="325"/>
      <c r="X34" s="407" t="s">
        <v>281</v>
      </c>
      <c r="Y34" s="407"/>
      <c r="Z34" s="407"/>
      <c r="AA34" s="407"/>
      <c r="AB34" s="407"/>
      <c r="AC34" s="407"/>
      <c r="AD34" s="407"/>
      <c r="AE34" s="407"/>
      <c r="AF34" s="407"/>
      <c r="AH34" s="90"/>
      <c r="AI34" s="90"/>
      <c r="AJ34" s="90"/>
      <c r="AK34" s="90"/>
      <c r="AL34" s="408" t="s">
        <v>282</v>
      </c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8"/>
      <c r="BQ34" s="408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408" t="s">
        <v>283</v>
      </c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</row>
    <row r="36" spans="24:101" ht="15.75">
      <c r="X36" s="407" t="s">
        <v>284</v>
      </c>
      <c r="Y36" s="407"/>
      <c r="Z36" s="407"/>
      <c r="AA36" s="407"/>
      <c r="AB36" s="407"/>
      <c r="AC36" s="407"/>
      <c r="AD36" s="407"/>
      <c r="AE36" s="407"/>
      <c r="AF36" s="407"/>
      <c r="AH36" s="408" t="s">
        <v>285</v>
      </c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X36" s="408" t="s">
        <v>286</v>
      </c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</row>
    <row r="38" spans="78:101" ht="12.75"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</row>
    <row r="40" spans="24:73" ht="15.75">
      <c r="X40" s="407" t="s">
        <v>287</v>
      </c>
      <c r="Y40" s="407"/>
      <c r="Z40" s="407"/>
      <c r="AA40" s="407"/>
      <c r="AB40" s="407"/>
      <c r="AC40" s="407"/>
      <c r="AD40" s="407"/>
      <c r="AE40" s="407"/>
      <c r="AF40" s="407"/>
      <c r="AH40" s="326" t="s">
        <v>288</v>
      </c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</row>
    <row r="42" spans="34:75" ht="12.75">
      <c r="AH42" s="406" t="s">
        <v>289</v>
      </c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  <c r="BT42" s="406"/>
      <c r="BU42" s="406"/>
      <c r="BV42" s="406"/>
      <c r="BW42" s="406"/>
    </row>
  </sheetData>
  <sheetProtection/>
  <mergeCells count="184">
    <mergeCell ref="CN12:CS21"/>
    <mergeCell ref="CN26:CS26"/>
    <mergeCell ref="CN25:CS25"/>
    <mergeCell ref="CR22:CS22"/>
    <mergeCell ref="CR23:CS23"/>
    <mergeCell ref="B12:B15"/>
    <mergeCell ref="C12:F13"/>
    <mergeCell ref="G12:G21"/>
    <mergeCell ref="H12:K13"/>
    <mergeCell ref="M12:M21"/>
    <mergeCell ref="N12:T13"/>
    <mergeCell ref="B16:B21"/>
    <mergeCell ref="AF12:AJ13"/>
    <mergeCell ref="AK12:AK21"/>
    <mergeCell ref="AM12:AR13"/>
    <mergeCell ref="AY14:AY21"/>
    <mergeCell ref="R16:S21"/>
    <mergeCell ref="AB14:AC21"/>
    <mergeCell ref="AF14:AG21"/>
    <mergeCell ref="AT12:AZ13"/>
    <mergeCell ref="BA12:BA21"/>
    <mergeCell ref="BI16:BJ21"/>
    <mergeCell ref="AV14:AX21"/>
    <mergeCell ref="Q16:Q21"/>
    <mergeCell ref="BB14:BB21"/>
    <mergeCell ref="BC14:BD21"/>
    <mergeCell ref="U12:W21"/>
    <mergeCell ref="X12:AC13"/>
    <mergeCell ref="AD12:AE21"/>
    <mergeCell ref="BB12:BE13"/>
    <mergeCell ref="J14:L21"/>
    <mergeCell ref="AH14:AH21"/>
    <mergeCell ref="CK12:CK21"/>
    <mergeCell ref="CT12:CT21"/>
    <mergeCell ref="CL12:CM21"/>
    <mergeCell ref="P14:P21"/>
    <mergeCell ref="CH12:CH21"/>
    <mergeCell ref="CI12:CJ13"/>
    <mergeCell ref="BX12:BY21"/>
    <mergeCell ref="AP14:AR21"/>
    <mergeCell ref="C14:C21"/>
    <mergeCell ref="D14:D21"/>
    <mergeCell ref="E14:E21"/>
    <mergeCell ref="F14:F21"/>
    <mergeCell ref="H14:H21"/>
    <mergeCell ref="I14:I21"/>
    <mergeCell ref="CI14:CI21"/>
    <mergeCell ref="AT14:AU21"/>
    <mergeCell ref="AZ16:AZ21"/>
    <mergeCell ref="BZ14:BZ21"/>
    <mergeCell ref="BS14:BT21"/>
    <mergeCell ref="CU12:CU21"/>
    <mergeCell ref="BZ12:CB13"/>
    <mergeCell ref="CD12:CG13"/>
    <mergeCell ref="CE14:CE21"/>
    <mergeCell ref="CA14:CA21"/>
    <mergeCell ref="CF14:CF21"/>
    <mergeCell ref="CG14:CG21"/>
    <mergeCell ref="CD16:CD21"/>
    <mergeCell ref="BF12:BH21"/>
    <mergeCell ref="N14:O21"/>
    <mergeCell ref="AM14:AM21"/>
    <mergeCell ref="AN14:AO21"/>
    <mergeCell ref="X14:Y21"/>
    <mergeCell ref="Z14:AA21"/>
    <mergeCell ref="CB14:CB21"/>
    <mergeCell ref="J22:L22"/>
    <mergeCell ref="N22:O22"/>
    <mergeCell ref="R22:S22"/>
    <mergeCell ref="U22:W22"/>
    <mergeCell ref="CJ14:CJ21"/>
    <mergeCell ref="BE14:BE21"/>
    <mergeCell ref="BK14:BL21"/>
    <mergeCell ref="BM14:BM21"/>
    <mergeCell ref="BN14:BO21"/>
    <mergeCell ref="BQ14:BR21"/>
    <mergeCell ref="CC12:CC21"/>
    <mergeCell ref="AI14:AJ21"/>
    <mergeCell ref="AD22:AE22"/>
    <mergeCell ref="AF22:AG22"/>
    <mergeCell ref="AI22:AJ22"/>
    <mergeCell ref="AN22:AO22"/>
    <mergeCell ref="BX22:BY22"/>
    <mergeCell ref="BS22:BT22"/>
    <mergeCell ref="BU22:BW22"/>
    <mergeCell ref="AS12:AS21"/>
    <mergeCell ref="AT22:AU22"/>
    <mergeCell ref="AT23:AU23"/>
    <mergeCell ref="AV23:AX23"/>
    <mergeCell ref="BC23:BD23"/>
    <mergeCell ref="N23:O23"/>
    <mergeCell ref="R23:S23"/>
    <mergeCell ref="U23:W23"/>
    <mergeCell ref="X23:Y23"/>
    <mergeCell ref="X22:Y22"/>
    <mergeCell ref="AN23:AO23"/>
    <mergeCell ref="BI22:BJ22"/>
    <mergeCell ref="BK22:BL22"/>
    <mergeCell ref="BN22:BO22"/>
    <mergeCell ref="BQ22:BR22"/>
    <mergeCell ref="Z23:AA23"/>
    <mergeCell ref="AV22:AX22"/>
    <mergeCell ref="BC22:BD22"/>
    <mergeCell ref="Z22:AA22"/>
    <mergeCell ref="AB22:AC22"/>
    <mergeCell ref="AP22:AR22"/>
    <mergeCell ref="CL24:CM24"/>
    <mergeCell ref="BU23:BW23"/>
    <mergeCell ref="BX23:BY23"/>
    <mergeCell ref="BQ23:BR23"/>
    <mergeCell ref="BS23:BT23"/>
    <mergeCell ref="BS24:BT24"/>
    <mergeCell ref="BU24:BW24"/>
    <mergeCell ref="CL23:CM23"/>
    <mergeCell ref="AP23:AR23"/>
    <mergeCell ref="BK23:BL23"/>
    <mergeCell ref="BN23:BO23"/>
    <mergeCell ref="AB23:AC23"/>
    <mergeCell ref="AD23:AE23"/>
    <mergeCell ref="AF23:AG23"/>
    <mergeCell ref="AI23:AJ23"/>
    <mergeCell ref="BI23:BJ23"/>
    <mergeCell ref="AN24:AO24"/>
    <mergeCell ref="AP24:AR24"/>
    <mergeCell ref="J24:L24"/>
    <mergeCell ref="N24:O24"/>
    <mergeCell ref="R24:S24"/>
    <mergeCell ref="U24:W24"/>
    <mergeCell ref="X24:Y24"/>
    <mergeCell ref="Z24:AA24"/>
    <mergeCell ref="AB24:AC24"/>
    <mergeCell ref="AD24:AE24"/>
    <mergeCell ref="AF24:AG24"/>
    <mergeCell ref="AI24:AJ24"/>
    <mergeCell ref="CR24:CS24"/>
    <mergeCell ref="AT24:AU24"/>
    <mergeCell ref="AV24:AX24"/>
    <mergeCell ref="BC24:BD24"/>
    <mergeCell ref="BI24:BJ24"/>
    <mergeCell ref="BK24:BL24"/>
    <mergeCell ref="BN24:BO24"/>
    <mergeCell ref="BQ24:BR24"/>
    <mergeCell ref="K25:L25"/>
    <mergeCell ref="N25:O25"/>
    <mergeCell ref="R25:S25"/>
    <mergeCell ref="U25:W25"/>
    <mergeCell ref="X25:Y25"/>
    <mergeCell ref="Z25:AA25"/>
    <mergeCell ref="AP25:AR25"/>
    <mergeCell ref="AB25:AC25"/>
    <mergeCell ref="AD25:AE25"/>
    <mergeCell ref="AF25:AG25"/>
    <mergeCell ref="AI25:AJ25"/>
    <mergeCell ref="BX24:BY24"/>
    <mergeCell ref="AT25:AU25"/>
    <mergeCell ref="AV25:AX25"/>
    <mergeCell ref="AN25:AO25"/>
    <mergeCell ref="BC25:BD25"/>
    <mergeCell ref="BF28:BH28"/>
    <mergeCell ref="BF30:BH30"/>
    <mergeCell ref="BN25:BO25"/>
    <mergeCell ref="BQ25:BR25"/>
    <mergeCell ref="BI25:BJ25"/>
    <mergeCell ref="BK25:BL25"/>
    <mergeCell ref="BF25:BH25"/>
    <mergeCell ref="AH42:BW42"/>
    <mergeCell ref="X34:AF34"/>
    <mergeCell ref="AL34:BQ34"/>
    <mergeCell ref="CD34:CU34"/>
    <mergeCell ref="X36:AF36"/>
    <mergeCell ref="AH36:BU36"/>
    <mergeCell ref="BX36:CW36"/>
    <mergeCell ref="BZ38:CW38"/>
    <mergeCell ref="X40:AF40"/>
    <mergeCell ref="BI12:BO13"/>
    <mergeCell ref="BP12:BU13"/>
    <mergeCell ref="BP16:BP21"/>
    <mergeCell ref="BU14:BW21"/>
    <mergeCell ref="CJ27:CU27"/>
    <mergeCell ref="BX25:BY25"/>
    <mergeCell ref="BS25:BT25"/>
    <mergeCell ref="BU25:BW25"/>
    <mergeCell ref="CL26:CM26"/>
    <mergeCell ref="CL25:CM25"/>
  </mergeCells>
  <printOptions/>
  <pageMargins left="0.7" right="0.7" top="0.75" bottom="0.75" header="0.3" footer="0.3"/>
  <pageSetup fitToWidth="0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="60" zoomScalePageLayoutView="0" workbookViewId="0" topLeftCell="A2">
      <selection activeCell="G16" sqref="G16"/>
    </sheetView>
  </sheetViews>
  <sheetFormatPr defaultColWidth="9.00390625" defaultRowHeight="12.75"/>
  <cols>
    <col min="1" max="1" width="11.625" style="0" customWidth="1"/>
    <col min="2" max="2" width="27.75390625" style="0" customWidth="1"/>
    <col min="3" max="3" width="13.00390625" style="0" customWidth="1"/>
    <col min="4" max="4" width="19.75390625" style="0" customWidth="1"/>
    <col min="5" max="5" width="20.75390625" style="0" customWidth="1"/>
    <col min="6" max="6" width="22.125" style="0" customWidth="1"/>
    <col min="7" max="7" width="25.25390625" style="0" customWidth="1"/>
    <col min="8" max="8" width="14.125" style="0" customWidth="1"/>
    <col min="9" max="9" width="11.00390625" style="0" customWidth="1"/>
  </cols>
  <sheetData>
    <row r="1" ht="12.75" hidden="1"/>
    <row r="2" spans="1:12" ht="21" customHeight="1">
      <c r="A2" s="500" t="s">
        <v>83</v>
      </c>
      <c r="B2" s="500"/>
      <c r="C2" s="500"/>
      <c r="D2" s="500"/>
      <c r="E2" s="500"/>
      <c r="F2" s="500"/>
      <c r="G2" s="500"/>
      <c r="H2" s="500"/>
      <c r="I2" s="500"/>
      <c r="J2" s="16"/>
      <c r="K2" s="16"/>
      <c r="L2" s="16"/>
    </row>
    <row r="3" spans="1:9" ht="25.5" customHeight="1">
      <c r="A3" s="501" t="s">
        <v>84</v>
      </c>
      <c r="B3" s="501" t="s">
        <v>85</v>
      </c>
      <c r="C3" s="501" t="s">
        <v>41</v>
      </c>
      <c r="D3" s="503" t="s">
        <v>86</v>
      </c>
      <c r="E3" s="504"/>
      <c r="F3" s="501" t="s">
        <v>42</v>
      </c>
      <c r="G3" s="501" t="s">
        <v>72</v>
      </c>
      <c r="H3" s="501" t="s">
        <v>89</v>
      </c>
      <c r="I3" s="501" t="s">
        <v>1</v>
      </c>
    </row>
    <row r="4" spans="1:9" ht="45" customHeight="1">
      <c r="A4" s="502"/>
      <c r="B4" s="502"/>
      <c r="C4" s="502"/>
      <c r="D4" s="8" t="s">
        <v>87</v>
      </c>
      <c r="E4" s="8" t="s">
        <v>88</v>
      </c>
      <c r="F4" s="502"/>
      <c r="G4" s="502"/>
      <c r="H4" s="502"/>
      <c r="I4" s="502"/>
    </row>
    <row r="5" spans="1:9" ht="15.75" customHeight="1">
      <c r="A5" s="8" t="s">
        <v>93</v>
      </c>
      <c r="B5" s="9">
        <v>37</v>
      </c>
      <c r="C5" s="9"/>
      <c r="D5" s="8"/>
      <c r="E5" s="8"/>
      <c r="F5" s="9">
        <v>6</v>
      </c>
      <c r="G5" s="9"/>
      <c r="H5" s="9">
        <v>9</v>
      </c>
      <c r="I5" s="20">
        <f>SUM(B5:H5)</f>
        <v>52</v>
      </c>
    </row>
    <row r="6" spans="1:9" ht="18">
      <c r="A6" s="8" t="s">
        <v>90</v>
      </c>
      <c r="B6" s="69">
        <v>37</v>
      </c>
      <c r="C6" s="69"/>
      <c r="D6" s="8"/>
      <c r="E6" s="8"/>
      <c r="F6" s="8">
        <v>6</v>
      </c>
      <c r="G6" s="8"/>
      <c r="H6" s="8">
        <v>9</v>
      </c>
      <c r="I6" s="112">
        <f>SUM(B6:H6)</f>
        <v>52</v>
      </c>
    </row>
    <row r="7" spans="1:9" ht="18">
      <c r="A7" s="8" t="s">
        <v>91</v>
      </c>
      <c r="B7" s="69">
        <v>37</v>
      </c>
      <c r="C7" s="69"/>
      <c r="D7" s="69"/>
      <c r="E7" s="8"/>
      <c r="F7" s="8">
        <v>6</v>
      </c>
      <c r="G7" s="8"/>
      <c r="H7" s="8">
        <v>9</v>
      </c>
      <c r="I7" s="20">
        <f>SUM(B7:H7)</f>
        <v>52</v>
      </c>
    </row>
    <row r="8" spans="1:9" ht="18">
      <c r="A8" s="8" t="s">
        <v>92</v>
      </c>
      <c r="B8" s="69">
        <v>25</v>
      </c>
      <c r="C8" s="8"/>
      <c r="D8" s="8"/>
      <c r="E8" s="8">
        <v>4</v>
      </c>
      <c r="F8" s="8">
        <v>6</v>
      </c>
      <c r="G8" s="8">
        <v>8</v>
      </c>
      <c r="H8" s="8"/>
      <c r="I8" s="20">
        <f>SUM(B8:H8)</f>
        <v>43</v>
      </c>
    </row>
    <row r="9" spans="1:9" ht="18">
      <c r="A9" s="10" t="s">
        <v>1</v>
      </c>
      <c r="B9" s="20">
        <f>SUM(B5:B8)</f>
        <v>136</v>
      </c>
      <c r="C9" s="20">
        <f aca="true" t="shared" si="0" ref="C9:I9">SUM(C5:C8)</f>
        <v>0</v>
      </c>
      <c r="D9" s="20">
        <f t="shared" si="0"/>
        <v>0</v>
      </c>
      <c r="E9" s="20">
        <f t="shared" si="0"/>
        <v>4</v>
      </c>
      <c r="F9" s="20">
        <f t="shared" si="0"/>
        <v>24</v>
      </c>
      <c r="G9" s="20">
        <v>8</v>
      </c>
      <c r="H9" s="20">
        <f t="shared" si="0"/>
        <v>27</v>
      </c>
      <c r="I9" s="20">
        <f t="shared" si="0"/>
        <v>199</v>
      </c>
    </row>
  </sheetData>
  <sheetProtection/>
  <mergeCells count="9">
    <mergeCell ref="A2:I2"/>
    <mergeCell ref="F3:F4"/>
    <mergeCell ref="G3:G4"/>
    <mergeCell ref="H3:H4"/>
    <mergeCell ref="I3:I4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98"/>
  <sheetViews>
    <sheetView view="pageBreakPreview" zoomScaleNormal="70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V58" sqref="V58"/>
    </sheetView>
  </sheetViews>
  <sheetFormatPr defaultColWidth="9.00390625" defaultRowHeight="12.75"/>
  <cols>
    <col min="1" max="1" width="11.00390625" style="0" customWidth="1"/>
    <col min="2" max="2" width="49.625" style="0" customWidth="1"/>
    <col min="4" max="4" width="3.375" style="0" customWidth="1"/>
    <col min="5" max="5" width="6.125" style="0" customWidth="1"/>
    <col min="6" max="6" width="5.625" style="0" customWidth="1"/>
    <col min="7" max="7" width="5.375" style="0" customWidth="1"/>
    <col min="8" max="8" width="1.75390625" style="0" hidden="1" customWidth="1"/>
    <col min="9" max="9" width="5.00390625" style="0" customWidth="1"/>
    <col min="10" max="10" width="3.75390625" style="0" customWidth="1"/>
    <col min="11" max="11" width="6.125" style="0" customWidth="1"/>
    <col min="12" max="12" width="5.375" style="0" customWidth="1"/>
    <col min="13" max="13" width="4.875" style="0" customWidth="1"/>
    <col min="14" max="14" width="4.75390625" style="0" customWidth="1"/>
    <col min="15" max="15" width="3.875" style="0" customWidth="1"/>
    <col min="16" max="16" width="3.75390625" style="0" customWidth="1"/>
    <col min="17" max="17" width="4.375" style="0" customWidth="1"/>
    <col min="18" max="18" width="4.125" style="0" customWidth="1"/>
    <col min="19" max="19" width="4.375" style="0" customWidth="1"/>
    <col min="20" max="20" width="4.875" style="0" customWidth="1"/>
    <col min="21" max="21" width="4.375" style="0" customWidth="1"/>
    <col min="22" max="22" width="4.25390625" style="0" customWidth="1"/>
    <col min="23" max="23" width="4.625" style="0" customWidth="1"/>
    <col min="24" max="24" width="4.00390625" style="0" customWidth="1"/>
    <col min="25" max="25" width="4.25390625" style="0" customWidth="1"/>
    <col min="26" max="26" width="4.75390625" style="0" customWidth="1"/>
    <col min="27" max="27" width="4.25390625" style="0" customWidth="1"/>
    <col min="28" max="29" width="5.75390625" style="0" customWidth="1"/>
    <col min="30" max="30" width="11.375" style="0" customWidth="1"/>
    <col min="31" max="31" width="5.875" style="0" customWidth="1"/>
    <col min="32" max="32" width="5.75390625" style="0" customWidth="1"/>
    <col min="33" max="33" width="9.25390625" style="0" customWidth="1"/>
  </cols>
  <sheetData>
    <row r="1" spans="1:30" ht="16.5" customHeight="1">
      <c r="A1" s="555" t="s">
        <v>268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136"/>
      <c r="AD1" s="136"/>
    </row>
    <row r="2" spans="1:29" s="1" customFormat="1" ht="10.5" customHeight="1">
      <c r="A2" s="534" t="s">
        <v>0</v>
      </c>
      <c r="B2" s="537"/>
      <c r="C2" s="529" t="s">
        <v>51</v>
      </c>
      <c r="D2" s="529" t="s">
        <v>185</v>
      </c>
      <c r="E2" s="542" t="s">
        <v>180</v>
      </c>
      <c r="F2" s="543"/>
      <c r="G2" s="543"/>
      <c r="H2" s="543"/>
      <c r="I2" s="543"/>
      <c r="J2" s="544"/>
      <c r="K2" s="550" t="s">
        <v>181</v>
      </c>
      <c r="L2" s="551"/>
      <c r="M2" s="551"/>
      <c r="N2" s="551"/>
      <c r="O2" s="552"/>
      <c r="P2" s="542" t="s">
        <v>137</v>
      </c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4"/>
    </row>
    <row r="3" spans="1:29" s="1" customFormat="1" ht="9.75" customHeight="1">
      <c r="A3" s="535"/>
      <c r="B3" s="538"/>
      <c r="C3" s="540"/>
      <c r="D3" s="540"/>
      <c r="E3" s="529" t="s">
        <v>95</v>
      </c>
      <c r="F3" s="545" t="s">
        <v>190</v>
      </c>
      <c r="G3" s="550" t="s">
        <v>52</v>
      </c>
      <c r="H3" s="551"/>
      <c r="I3" s="551"/>
      <c r="J3" s="552"/>
      <c r="K3" s="529" t="s">
        <v>342</v>
      </c>
      <c r="L3" s="545" t="s">
        <v>233</v>
      </c>
      <c r="M3" s="550" t="s">
        <v>52</v>
      </c>
      <c r="N3" s="551"/>
      <c r="O3" s="552"/>
      <c r="P3" s="569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1"/>
    </row>
    <row r="4" spans="1:29" s="1" customFormat="1" ht="9" customHeight="1">
      <c r="A4" s="535"/>
      <c r="B4" s="538"/>
      <c r="C4" s="540"/>
      <c r="D4" s="540"/>
      <c r="E4" s="540"/>
      <c r="F4" s="546"/>
      <c r="G4" s="529" t="s">
        <v>193</v>
      </c>
      <c r="H4" s="548"/>
      <c r="I4" s="548"/>
      <c r="J4" s="549"/>
      <c r="K4" s="540"/>
      <c r="L4" s="546"/>
      <c r="M4" s="529" t="s">
        <v>187</v>
      </c>
      <c r="N4" s="553"/>
      <c r="O4" s="554"/>
      <c r="P4" s="525" t="s">
        <v>47</v>
      </c>
      <c r="Q4" s="526"/>
      <c r="R4" s="526"/>
      <c r="S4" s="525" t="s">
        <v>48</v>
      </c>
      <c r="T4" s="526"/>
      <c r="U4" s="527"/>
      <c r="V4" s="525" t="s">
        <v>49</v>
      </c>
      <c r="W4" s="526"/>
      <c r="X4" s="527"/>
      <c r="Y4" s="573" t="s">
        <v>50</v>
      </c>
      <c r="Z4" s="573"/>
      <c r="AA4" s="573"/>
      <c r="AB4" s="573"/>
      <c r="AC4" s="573"/>
    </row>
    <row r="5" spans="1:29" s="1" customFormat="1" ht="12" customHeight="1">
      <c r="A5" s="535"/>
      <c r="B5" s="538"/>
      <c r="C5" s="540"/>
      <c r="D5" s="540"/>
      <c r="E5" s="540"/>
      <c r="F5" s="546"/>
      <c r="G5" s="540"/>
      <c r="H5" s="557" t="s">
        <v>53</v>
      </c>
      <c r="I5" s="545" t="s">
        <v>188</v>
      </c>
      <c r="J5" s="560" t="s">
        <v>54</v>
      </c>
      <c r="K5" s="540"/>
      <c r="L5" s="546"/>
      <c r="M5" s="540"/>
      <c r="N5" s="545" t="s">
        <v>188</v>
      </c>
      <c r="O5" s="560" t="s">
        <v>54</v>
      </c>
      <c r="P5" s="529" t="s">
        <v>187</v>
      </c>
      <c r="Q5" s="545" t="s">
        <v>188</v>
      </c>
      <c r="R5" s="529" t="s">
        <v>189</v>
      </c>
      <c r="S5" s="529" t="s">
        <v>187</v>
      </c>
      <c r="T5" s="545" t="s">
        <v>188</v>
      </c>
      <c r="U5" s="529" t="s">
        <v>189</v>
      </c>
      <c r="V5" s="529" t="s">
        <v>187</v>
      </c>
      <c r="W5" s="545" t="s">
        <v>188</v>
      </c>
      <c r="X5" s="529" t="s">
        <v>189</v>
      </c>
      <c r="Y5" s="529" t="s">
        <v>187</v>
      </c>
      <c r="Z5" s="545" t="s">
        <v>188</v>
      </c>
      <c r="AA5" s="529" t="s">
        <v>189</v>
      </c>
      <c r="AB5" s="572"/>
      <c r="AC5" s="572"/>
    </row>
    <row r="6" spans="1:29" s="1" customFormat="1" ht="9.75" customHeight="1">
      <c r="A6" s="535"/>
      <c r="B6" s="538"/>
      <c r="C6" s="540"/>
      <c r="D6" s="540"/>
      <c r="E6" s="540"/>
      <c r="F6" s="546"/>
      <c r="G6" s="540"/>
      <c r="H6" s="558"/>
      <c r="I6" s="546"/>
      <c r="J6" s="561"/>
      <c r="K6" s="540"/>
      <c r="L6" s="546"/>
      <c r="M6" s="540"/>
      <c r="N6" s="546"/>
      <c r="O6" s="561"/>
      <c r="P6" s="530"/>
      <c r="Q6" s="546"/>
      <c r="R6" s="530"/>
      <c r="S6" s="530"/>
      <c r="T6" s="546"/>
      <c r="U6" s="530"/>
      <c r="V6" s="530"/>
      <c r="W6" s="546"/>
      <c r="X6" s="530"/>
      <c r="Y6" s="530"/>
      <c r="Z6" s="546"/>
      <c r="AA6" s="530"/>
      <c r="AB6" s="572"/>
      <c r="AC6" s="572"/>
    </row>
    <row r="7" spans="1:29" s="1" customFormat="1" ht="27" customHeight="1">
      <c r="A7" s="536"/>
      <c r="B7" s="539"/>
      <c r="C7" s="541"/>
      <c r="D7" s="541"/>
      <c r="E7" s="541"/>
      <c r="F7" s="547"/>
      <c r="G7" s="541"/>
      <c r="H7" s="559"/>
      <c r="I7" s="547"/>
      <c r="J7" s="562"/>
      <c r="K7" s="541"/>
      <c r="L7" s="547"/>
      <c r="M7" s="541"/>
      <c r="N7" s="547"/>
      <c r="O7" s="562"/>
      <c r="P7" s="531"/>
      <c r="Q7" s="547"/>
      <c r="R7" s="531"/>
      <c r="S7" s="531"/>
      <c r="T7" s="547"/>
      <c r="U7" s="531"/>
      <c r="V7" s="531"/>
      <c r="W7" s="547"/>
      <c r="X7" s="531"/>
      <c r="Y7" s="531"/>
      <c r="Z7" s="547"/>
      <c r="AA7" s="531"/>
      <c r="AB7" s="572"/>
      <c r="AC7" s="572"/>
    </row>
    <row r="8" spans="1:29" s="2" customFormat="1" ht="9.75" customHeight="1">
      <c r="A8" s="25">
        <v>1</v>
      </c>
      <c r="B8" s="26">
        <v>2</v>
      </c>
      <c r="C8" s="26">
        <v>3</v>
      </c>
      <c r="D8" s="127">
        <v>4</v>
      </c>
      <c r="E8" s="26">
        <v>5</v>
      </c>
      <c r="F8" s="26">
        <v>6</v>
      </c>
      <c r="G8" s="26">
        <v>7</v>
      </c>
      <c r="H8" s="26">
        <v>7</v>
      </c>
      <c r="I8" s="26">
        <v>8</v>
      </c>
      <c r="J8" s="27" t="s">
        <v>182</v>
      </c>
      <c r="K8" s="129" t="s">
        <v>81</v>
      </c>
      <c r="L8" s="129" t="s">
        <v>183</v>
      </c>
      <c r="M8" s="129" t="s">
        <v>184</v>
      </c>
      <c r="N8" s="129" t="s">
        <v>191</v>
      </c>
      <c r="O8" s="129" t="s">
        <v>192</v>
      </c>
      <c r="P8" s="130">
        <v>15</v>
      </c>
      <c r="Q8" s="130">
        <v>16</v>
      </c>
      <c r="R8" s="130">
        <v>17</v>
      </c>
      <c r="S8" s="130">
        <v>18</v>
      </c>
      <c r="T8" s="130">
        <v>19</v>
      </c>
      <c r="U8" s="130">
        <v>20</v>
      </c>
      <c r="V8" s="28">
        <v>21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532"/>
      <c r="AC8" s="532"/>
    </row>
    <row r="9" spans="1:29" s="21" customFormat="1" ht="18" customHeight="1">
      <c r="A9" s="138" t="s">
        <v>7</v>
      </c>
      <c r="B9" s="139" t="s">
        <v>61</v>
      </c>
      <c r="C9" s="327"/>
      <c r="D9" s="253">
        <v>2</v>
      </c>
      <c r="E9" s="142">
        <f>SUM(E10:E14)</f>
        <v>720</v>
      </c>
      <c r="F9" s="143">
        <f>SUM(F10:F14)</f>
        <v>480</v>
      </c>
      <c r="G9" s="143">
        <f>SUM(G10:G14)</f>
        <v>240</v>
      </c>
      <c r="H9" s="144"/>
      <c r="I9" s="143">
        <f>SUM(I10:I14)</f>
        <v>358</v>
      </c>
      <c r="J9" s="140"/>
      <c r="K9" s="145">
        <f>SUM(K10+K11+K12+K13+K14)</f>
        <v>636</v>
      </c>
      <c r="L9" s="253">
        <f>SUM(L10+L11+L12+L13+L14)</f>
        <v>84</v>
      </c>
      <c r="M9" s="255">
        <f>M10+M11+M14</f>
        <v>26</v>
      </c>
      <c r="N9" s="256">
        <f>SUM(N11:N14)</f>
        <v>58</v>
      </c>
      <c r="O9" s="146"/>
      <c r="P9" s="253">
        <f>P10+P11+P14</f>
        <v>26</v>
      </c>
      <c r="Q9" s="253">
        <f>SUM(Q11:Q14)</f>
        <v>24</v>
      </c>
      <c r="R9" s="256">
        <v>2</v>
      </c>
      <c r="S9" s="143"/>
      <c r="T9" s="253">
        <f>SUM(T11:T14)</f>
        <v>12</v>
      </c>
      <c r="U9" s="143"/>
      <c r="V9" s="143"/>
      <c r="W9" s="253">
        <f>SUM(W11:W14)</f>
        <v>12</v>
      </c>
      <c r="X9" s="146"/>
      <c r="Y9" s="146"/>
      <c r="Z9" s="253">
        <f>SUM(Z11:Z14)</f>
        <v>10</v>
      </c>
      <c r="AA9" s="146"/>
      <c r="AB9" s="533"/>
      <c r="AC9" s="533"/>
    </row>
    <row r="10" spans="1:30" s="2" customFormat="1" ht="18" customHeight="1">
      <c r="A10" s="134" t="s">
        <v>2</v>
      </c>
      <c r="B10" s="147" t="s">
        <v>10</v>
      </c>
      <c r="C10" s="148" t="s">
        <v>291</v>
      </c>
      <c r="D10" s="149"/>
      <c r="E10" s="150">
        <v>60</v>
      </c>
      <c r="F10" s="131">
        <v>48</v>
      </c>
      <c r="G10" s="131">
        <v>12</v>
      </c>
      <c r="H10" s="131"/>
      <c r="I10" s="131">
        <v>12</v>
      </c>
      <c r="J10" s="151"/>
      <c r="K10" s="152">
        <v>50</v>
      </c>
      <c r="L10" s="149">
        <v>10</v>
      </c>
      <c r="M10" s="153">
        <v>10</v>
      </c>
      <c r="N10" s="152"/>
      <c r="O10" s="152"/>
      <c r="P10" s="149">
        <v>10</v>
      </c>
      <c r="Q10" s="149" t="s">
        <v>231</v>
      </c>
      <c r="R10" s="152"/>
      <c r="S10" s="149"/>
      <c r="T10" s="149" t="s">
        <v>231</v>
      </c>
      <c r="U10" s="149" t="s">
        <v>231</v>
      </c>
      <c r="V10" s="154"/>
      <c r="W10" s="149" t="s">
        <v>231</v>
      </c>
      <c r="X10" s="114"/>
      <c r="Y10" s="114"/>
      <c r="Z10" s="149" t="s">
        <v>231</v>
      </c>
      <c r="AA10" s="155"/>
      <c r="AB10" s="524" t="s">
        <v>320</v>
      </c>
      <c r="AC10" s="524"/>
      <c r="AD10" s="21"/>
    </row>
    <row r="11" spans="1:30" s="2" customFormat="1" ht="18" customHeight="1">
      <c r="A11" s="157" t="s">
        <v>9</v>
      </c>
      <c r="B11" s="158" t="s">
        <v>23</v>
      </c>
      <c r="C11" s="148" t="s">
        <v>291</v>
      </c>
      <c r="D11" s="149">
        <v>1</v>
      </c>
      <c r="E11" s="150">
        <v>60</v>
      </c>
      <c r="F11" s="131">
        <v>48</v>
      </c>
      <c r="G11" s="131">
        <v>12</v>
      </c>
      <c r="H11" s="159"/>
      <c r="I11" s="159">
        <v>10</v>
      </c>
      <c r="J11" s="148"/>
      <c r="K11" s="152">
        <v>50</v>
      </c>
      <c r="L11" s="149">
        <v>10</v>
      </c>
      <c r="M11" s="153">
        <v>8</v>
      </c>
      <c r="N11" s="152">
        <v>2</v>
      </c>
      <c r="O11" s="152"/>
      <c r="P11" s="149">
        <v>8</v>
      </c>
      <c r="Q11" s="149">
        <v>2</v>
      </c>
      <c r="R11" s="152">
        <v>1</v>
      </c>
      <c r="S11" s="149"/>
      <c r="T11" s="149"/>
      <c r="U11" s="149"/>
      <c r="V11" s="154"/>
      <c r="W11" s="149"/>
      <c r="X11" s="114"/>
      <c r="Y11" s="114"/>
      <c r="Z11" s="149"/>
      <c r="AA11" s="155"/>
      <c r="AB11" s="524" t="s">
        <v>320</v>
      </c>
      <c r="AC11" s="524"/>
      <c r="AD11" s="21"/>
    </row>
    <row r="12" spans="1:30" s="2" customFormat="1" ht="18" customHeight="1">
      <c r="A12" s="134" t="s">
        <v>3</v>
      </c>
      <c r="B12" s="147" t="s">
        <v>4</v>
      </c>
      <c r="C12" s="148" t="s">
        <v>319</v>
      </c>
      <c r="D12" s="149"/>
      <c r="E12" s="150">
        <v>192</v>
      </c>
      <c r="F12" s="131">
        <v>168</v>
      </c>
      <c r="G12" s="131">
        <v>24</v>
      </c>
      <c r="H12" s="131"/>
      <c r="I12" s="131">
        <v>168</v>
      </c>
      <c r="J12" s="151"/>
      <c r="K12" s="152">
        <f>E12-L12</f>
        <v>148</v>
      </c>
      <c r="L12" s="149">
        <v>44</v>
      </c>
      <c r="M12" s="153"/>
      <c r="N12" s="152">
        <v>44</v>
      </c>
      <c r="O12" s="152"/>
      <c r="P12" s="149"/>
      <c r="Q12" s="149">
        <v>10</v>
      </c>
      <c r="R12" s="152"/>
      <c r="S12" s="149"/>
      <c r="T12" s="149">
        <v>12</v>
      </c>
      <c r="U12" s="149"/>
      <c r="V12" s="154"/>
      <c r="W12" s="149">
        <v>12</v>
      </c>
      <c r="X12" s="114"/>
      <c r="Y12" s="114"/>
      <c r="Z12" s="149">
        <v>10</v>
      </c>
      <c r="AA12" s="155"/>
      <c r="AB12" s="524" t="s">
        <v>329</v>
      </c>
      <c r="AC12" s="524"/>
      <c r="AD12" s="21"/>
    </row>
    <row r="13" spans="1:30" s="2" customFormat="1" ht="18" customHeight="1">
      <c r="A13" s="160" t="s">
        <v>11</v>
      </c>
      <c r="B13" s="161" t="s">
        <v>5</v>
      </c>
      <c r="C13" s="148" t="s">
        <v>293</v>
      </c>
      <c r="D13" s="149"/>
      <c r="E13" s="162">
        <v>336</v>
      </c>
      <c r="F13" s="131">
        <v>168</v>
      </c>
      <c r="G13" s="159">
        <v>168</v>
      </c>
      <c r="H13" s="131"/>
      <c r="I13" s="159">
        <v>158</v>
      </c>
      <c r="J13" s="151"/>
      <c r="K13" s="152">
        <v>326</v>
      </c>
      <c r="L13" s="149">
        <v>10</v>
      </c>
      <c r="M13" s="153"/>
      <c r="N13" s="152">
        <v>10</v>
      </c>
      <c r="O13" s="152"/>
      <c r="P13" s="149"/>
      <c r="Q13" s="149">
        <v>10</v>
      </c>
      <c r="R13" s="152"/>
      <c r="S13" s="149"/>
      <c r="T13" s="149"/>
      <c r="U13" s="149"/>
      <c r="V13" s="154"/>
      <c r="W13" s="149"/>
      <c r="X13" s="114"/>
      <c r="Y13" s="114"/>
      <c r="Z13" s="149"/>
      <c r="AA13" s="155"/>
      <c r="AB13" s="524" t="s">
        <v>321</v>
      </c>
      <c r="AC13" s="524"/>
      <c r="AD13" s="21"/>
    </row>
    <row r="14" spans="1:30" s="2" customFormat="1" ht="18" customHeight="1">
      <c r="A14" s="160" t="s">
        <v>12</v>
      </c>
      <c r="B14" s="161" t="s">
        <v>203</v>
      </c>
      <c r="C14" s="148" t="s">
        <v>291</v>
      </c>
      <c r="D14" s="149">
        <v>1</v>
      </c>
      <c r="E14" s="150">
        <v>72</v>
      </c>
      <c r="F14" s="131">
        <v>48</v>
      </c>
      <c r="G14" s="131">
        <v>24</v>
      </c>
      <c r="H14" s="159"/>
      <c r="I14" s="159">
        <v>10</v>
      </c>
      <c r="J14" s="148"/>
      <c r="K14" s="152">
        <v>62</v>
      </c>
      <c r="L14" s="149">
        <v>10</v>
      </c>
      <c r="M14" s="153">
        <v>8</v>
      </c>
      <c r="N14" s="152">
        <v>2</v>
      </c>
      <c r="O14" s="163"/>
      <c r="P14" s="149">
        <v>8</v>
      </c>
      <c r="Q14" s="149">
        <v>2</v>
      </c>
      <c r="R14" s="152">
        <v>1</v>
      </c>
      <c r="S14" s="149"/>
      <c r="T14" s="149"/>
      <c r="U14" s="149"/>
      <c r="V14" s="164"/>
      <c r="W14" s="149"/>
      <c r="X14" s="165"/>
      <c r="Y14" s="165"/>
      <c r="Z14" s="149"/>
      <c r="AA14" s="166"/>
      <c r="AB14" s="524" t="s">
        <v>320</v>
      </c>
      <c r="AC14" s="524"/>
      <c r="AD14" s="21"/>
    </row>
    <row r="15" spans="1:30" s="2" customFormat="1" ht="18" customHeight="1">
      <c r="A15" s="167"/>
      <c r="B15" s="168"/>
      <c r="C15" s="334"/>
      <c r="D15" s="149"/>
      <c r="E15" s="131"/>
      <c r="F15" s="131"/>
      <c r="G15" s="131"/>
      <c r="H15" s="132"/>
      <c r="I15" s="131"/>
      <c r="J15" s="169"/>
      <c r="K15" s="152"/>
      <c r="L15" s="149"/>
      <c r="M15" s="153"/>
      <c r="N15" s="152"/>
      <c r="O15" s="163"/>
      <c r="P15" s="149"/>
      <c r="Q15" s="149"/>
      <c r="R15" s="152"/>
      <c r="S15" s="141"/>
      <c r="T15" s="149"/>
      <c r="U15" s="141"/>
      <c r="V15" s="170"/>
      <c r="W15" s="149"/>
      <c r="X15" s="125"/>
      <c r="Y15" s="125"/>
      <c r="Z15" s="149"/>
      <c r="AA15" s="125"/>
      <c r="AB15" s="528"/>
      <c r="AC15" s="528"/>
      <c r="AD15" s="21"/>
    </row>
    <row r="16" spans="1:30" s="2" customFormat="1" ht="18" customHeight="1">
      <c r="A16" s="138" t="s">
        <v>8</v>
      </c>
      <c r="B16" s="186" t="s">
        <v>62</v>
      </c>
      <c r="C16" s="140"/>
      <c r="D16" s="253">
        <v>1</v>
      </c>
      <c r="E16" s="188">
        <f>SUM(E17:E18)</f>
        <v>233</v>
      </c>
      <c r="F16" s="143">
        <f>SUM(F17:F18)</f>
        <v>155</v>
      </c>
      <c r="G16" s="144">
        <f>SUM(G17:G18)</f>
        <v>78</v>
      </c>
      <c r="H16" s="214"/>
      <c r="I16" s="143">
        <f>SUM(I17:I18)</f>
        <v>50</v>
      </c>
      <c r="J16" s="257"/>
      <c r="K16" s="187">
        <f>SUM(K17+K18)</f>
        <v>201</v>
      </c>
      <c r="L16" s="253">
        <f>SUM(L17+L18)</f>
        <v>32</v>
      </c>
      <c r="M16" s="255">
        <v>22</v>
      </c>
      <c r="N16" s="256">
        <f>SUM(N17:N18)</f>
        <v>10</v>
      </c>
      <c r="O16" s="256"/>
      <c r="P16" s="253">
        <f>P17+P18</f>
        <v>22</v>
      </c>
      <c r="Q16" s="253">
        <v>10</v>
      </c>
      <c r="R16" s="256">
        <v>1</v>
      </c>
      <c r="S16" s="214"/>
      <c r="T16" s="214"/>
      <c r="U16" s="214"/>
      <c r="V16" s="214"/>
      <c r="W16" s="213"/>
      <c r="X16" s="213"/>
      <c r="Y16" s="213"/>
      <c r="Z16" s="213"/>
      <c r="AA16" s="213"/>
      <c r="AB16" s="575"/>
      <c r="AC16" s="575"/>
      <c r="AD16" s="21"/>
    </row>
    <row r="17" spans="1:30" s="2" customFormat="1" ht="18" customHeight="1">
      <c r="A17" s="134" t="s">
        <v>6</v>
      </c>
      <c r="B17" s="147" t="s">
        <v>13</v>
      </c>
      <c r="C17" s="148" t="s">
        <v>291</v>
      </c>
      <c r="D17" s="149">
        <v>1</v>
      </c>
      <c r="E17" s="171">
        <v>120</v>
      </c>
      <c r="F17" s="131">
        <v>80</v>
      </c>
      <c r="G17" s="172">
        <v>40</v>
      </c>
      <c r="H17" s="131"/>
      <c r="I17" s="131">
        <v>20</v>
      </c>
      <c r="J17" s="151"/>
      <c r="K17" s="152">
        <v>104</v>
      </c>
      <c r="L17" s="149">
        <v>16</v>
      </c>
      <c r="M17" s="153">
        <v>12</v>
      </c>
      <c r="N17" s="152">
        <v>4</v>
      </c>
      <c r="O17" s="152"/>
      <c r="P17" s="149">
        <v>12</v>
      </c>
      <c r="Q17" s="149">
        <v>4</v>
      </c>
      <c r="R17" s="152">
        <v>1</v>
      </c>
      <c r="S17" s="149"/>
      <c r="T17" s="149"/>
      <c r="U17" s="149"/>
      <c r="V17" s="154"/>
      <c r="W17" s="114"/>
      <c r="X17" s="114"/>
      <c r="Y17" s="114"/>
      <c r="Z17" s="114"/>
      <c r="AA17" s="114"/>
      <c r="AB17" s="519" t="s">
        <v>320</v>
      </c>
      <c r="AC17" s="519"/>
      <c r="AD17" s="21"/>
    </row>
    <row r="18" spans="1:30" s="2" customFormat="1" ht="18" customHeight="1">
      <c r="A18" s="134" t="s">
        <v>15</v>
      </c>
      <c r="B18" s="147" t="s">
        <v>14</v>
      </c>
      <c r="C18" s="148" t="s">
        <v>291</v>
      </c>
      <c r="D18" s="149"/>
      <c r="E18" s="171">
        <v>113</v>
      </c>
      <c r="F18" s="131">
        <v>75</v>
      </c>
      <c r="G18" s="172">
        <v>38</v>
      </c>
      <c r="H18" s="132"/>
      <c r="I18" s="131">
        <v>30</v>
      </c>
      <c r="J18" s="125"/>
      <c r="K18" s="374">
        <f>E18-L18</f>
        <v>97</v>
      </c>
      <c r="L18" s="149">
        <v>16</v>
      </c>
      <c r="M18" s="153">
        <v>10</v>
      </c>
      <c r="N18" s="152">
        <v>6</v>
      </c>
      <c r="O18" s="152"/>
      <c r="P18" s="149">
        <v>10</v>
      </c>
      <c r="Q18" s="149">
        <v>6</v>
      </c>
      <c r="R18" s="152"/>
      <c r="S18" s="149"/>
      <c r="T18" s="149"/>
      <c r="U18" s="149"/>
      <c r="V18" s="162"/>
      <c r="W18" s="173"/>
      <c r="X18" s="174"/>
      <c r="Y18" s="125"/>
      <c r="Z18" s="125"/>
      <c r="AA18" s="116"/>
      <c r="AB18" s="519" t="s">
        <v>320</v>
      </c>
      <c r="AC18" s="519"/>
      <c r="AD18" s="21"/>
    </row>
    <row r="19" spans="1:29" s="21" customFormat="1" ht="18" customHeight="1">
      <c r="A19" s="175" t="s">
        <v>24</v>
      </c>
      <c r="B19" s="176" t="s">
        <v>25</v>
      </c>
      <c r="C19" s="177"/>
      <c r="D19" s="259">
        <v>27</v>
      </c>
      <c r="E19" s="178">
        <f>E37+E20</f>
        <v>3585</v>
      </c>
      <c r="F19" s="179">
        <f>F37+F20</f>
        <v>2389</v>
      </c>
      <c r="G19" s="179">
        <f>G37+G20</f>
        <v>1196</v>
      </c>
      <c r="H19" s="180"/>
      <c r="I19" s="180">
        <f>I37+I20</f>
        <v>760</v>
      </c>
      <c r="J19" s="181">
        <v>40</v>
      </c>
      <c r="K19" s="182">
        <f>SUM(K20+K37)</f>
        <v>3061</v>
      </c>
      <c r="L19" s="180">
        <f>L37+L20</f>
        <v>524</v>
      </c>
      <c r="M19" s="178">
        <f>M20+M37</f>
        <v>318</v>
      </c>
      <c r="N19" s="182">
        <f>N20+N37</f>
        <v>162</v>
      </c>
      <c r="O19" s="179">
        <f>O37</f>
        <v>40</v>
      </c>
      <c r="P19" s="180">
        <f>P20</f>
        <v>48</v>
      </c>
      <c r="Q19" s="180">
        <f>Q20</f>
        <v>30</v>
      </c>
      <c r="R19" s="180">
        <v>4</v>
      </c>
      <c r="S19" s="180">
        <f>S20+S37</f>
        <v>88</v>
      </c>
      <c r="T19" s="180">
        <f>T20+T37</f>
        <v>60</v>
      </c>
      <c r="U19" s="179">
        <f>U20+U37+U44+U48+U54</f>
        <v>6</v>
      </c>
      <c r="V19" s="180">
        <f>V20+V37</f>
        <v>92</v>
      </c>
      <c r="W19" s="180">
        <f>W20+W37</f>
        <v>56</v>
      </c>
      <c r="X19" s="180">
        <f>X37+X20</f>
        <v>7</v>
      </c>
      <c r="Y19" s="180">
        <f>Y20+Y37</f>
        <v>90</v>
      </c>
      <c r="Z19" s="180">
        <f>Z20+Z37</f>
        <v>60</v>
      </c>
      <c r="AA19" s="183">
        <f>AA20+AA37+AA44</f>
        <v>8</v>
      </c>
      <c r="AB19" s="574"/>
      <c r="AC19" s="574"/>
    </row>
    <row r="20" spans="1:30" s="2" customFormat="1" ht="18" customHeight="1">
      <c r="A20" s="138" t="s">
        <v>26</v>
      </c>
      <c r="B20" s="186" t="s">
        <v>63</v>
      </c>
      <c r="C20" s="140"/>
      <c r="D20" s="253">
        <v>15</v>
      </c>
      <c r="E20" s="188">
        <f>SUM(E21:E35)</f>
        <v>1967</v>
      </c>
      <c r="F20" s="143">
        <f>SUM(F21:F35)</f>
        <v>1311</v>
      </c>
      <c r="G20" s="144">
        <f>SUM(G21:G35)</f>
        <v>656</v>
      </c>
      <c r="H20" s="214"/>
      <c r="I20" s="143">
        <f>SUM(I21:I35)</f>
        <v>449</v>
      </c>
      <c r="J20" s="258" t="s">
        <v>229</v>
      </c>
      <c r="K20" s="187">
        <f>SUM(K21+K22+K23+K24+K25+K26+K27+K28+K29+K30+K31+K32+K33+K34+K35)</f>
        <v>1701</v>
      </c>
      <c r="L20" s="253">
        <f>SUM(L21+L22+L23+L24+L25+L26+L27+L28+L29+L30+L31+L32+L33+L34+L35)</f>
        <v>266</v>
      </c>
      <c r="M20" s="142">
        <f>SUM(M21:M35)</f>
        <v>184</v>
      </c>
      <c r="N20" s="146">
        <f>SUM(N21:N35)</f>
        <v>82</v>
      </c>
      <c r="O20" s="253"/>
      <c r="P20" s="253">
        <f>SUM(P21:P36)</f>
        <v>48</v>
      </c>
      <c r="Q20" s="253">
        <f>SUM(Q21:Q36)</f>
        <v>30</v>
      </c>
      <c r="R20" s="253">
        <v>4</v>
      </c>
      <c r="S20" s="253">
        <f>SUM(S21:S36)</f>
        <v>44</v>
      </c>
      <c r="T20" s="253">
        <f>SUM(T21:T36)</f>
        <v>18</v>
      </c>
      <c r="U20" s="143">
        <v>3</v>
      </c>
      <c r="V20" s="253">
        <f>SUM(V21:V36)</f>
        <v>48</v>
      </c>
      <c r="W20" s="253">
        <f>SUM(W21:W36)</f>
        <v>16</v>
      </c>
      <c r="X20" s="143">
        <v>3</v>
      </c>
      <c r="Y20" s="253">
        <f>SUM(Y21:Y36)</f>
        <v>44</v>
      </c>
      <c r="Z20" s="253">
        <f>SUM(Z21:Z36)</f>
        <v>18</v>
      </c>
      <c r="AA20" s="146">
        <v>3</v>
      </c>
      <c r="AB20" s="575"/>
      <c r="AC20" s="575"/>
      <c r="AD20" s="21"/>
    </row>
    <row r="21" spans="1:30" s="2" customFormat="1" ht="18" customHeight="1">
      <c r="A21" s="134" t="s">
        <v>27</v>
      </c>
      <c r="B21" s="147" t="s">
        <v>20</v>
      </c>
      <c r="C21" s="148" t="s">
        <v>291</v>
      </c>
      <c r="D21" s="149">
        <v>1</v>
      </c>
      <c r="E21" s="150">
        <v>120</v>
      </c>
      <c r="F21" s="131">
        <v>80</v>
      </c>
      <c r="G21" s="131">
        <v>40</v>
      </c>
      <c r="H21" s="184"/>
      <c r="I21" s="131">
        <v>76</v>
      </c>
      <c r="J21" s="185"/>
      <c r="K21" s="152">
        <v>104</v>
      </c>
      <c r="L21" s="149">
        <v>16</v>
      </c>
      <c r="M21" s="153">
        <v>6</v>
      </c>
      <c r="N21" s="152">
        <v>10</v>
      </c>
      <c r="O21" s="152"/>
      <c r="P21" s="149">
        <v>6</v>
      </c>
      <c r="Q21" s="149">
        <v>10</v>
      </c>
      <c r="R21" s="149">
        <v>1</v>
      </c>
      <c r="S21" s="149"/>
      <c r="T21" s="149"/>
      <c r="U21" s="152"/>
      <c r="V21" s="149"/>
      <c r="W21" s="149"/>
      <c r="X21" s="149"/>
      <c r="Y21" s="149"/>
      <c r="Z21" s="149"/>
      <c r="AA21" s="114"/>
      <c r="AB21" s="519" t="s">
        <v>320</v>
      </c>
      <c r="AC21" s="519"/>
      <c r="AD21" s="21"/>
    </row>
    <row r="22" spans="1:30" s="2" customFormat="1" ht="18" customHeight="1">
      <c r="A22" s="160" t="s">
        <v>28</v>
      </c>
      <c r="B22" s="161" t="s">
        <v>17</v>
      </c>
      <c r="C22" s="148" t="s">
        <v>292</v>
      </c>
      <c r="D22" s="149">
        <v>2</v>
      </c>
      <c r="E22" s="150">
        <v>162</v>
      </c>
      <c r="F22" s="131">
        <v>108</v>
      </c>
      <c r="G22" s="131">
        <v>54</v>
      </c>
      <c r="H22" s="131"/>
      <c r="I22" s="184">
        <v>30</v>
      </c>
      <c r="J22" s="151"/>
      <c r="K22" s="152">
        <v>140</v>
      </c>
      <c r="L22" s="149">
        <v>22</v>
      </c>
      <c r="M22" s="153">
        <v>16</v>
      </c>
      <c r="N22" s="152">
        <v>6</v>
      </c>
      <c r="O22" s="152"/>
      <c r="P22" s="149">
        <v>16</v>
      </c>
      <c r="Q22" s="149">
        <v>6</v>
      </c>
      <c r="R22" s="152">
        <v>2</v>
      </c>
      <c r="S22" s="149"/>
      <c r="T22" s="149"/>
      <c r="U22" s="152"/>
      <c r="V22" s="149"/>
      <c r="W22" s="149"/>
      <c r="X22" s="149"/>
      <c r="Y22" s="149"/>
      <c r="Z22" s="149"/>
      <c r="AA22" s="114"/>
      <c r="AB22" s="519" t="s">
        <v>323</v>
      </c>
      <c r="AC22" s="519"/>
      <c r="AD22" s="21"/>
    </row>
    <row r="23" spans="1:30" s="73" customFormat="1" ht="18" customHeight="1">
      <c r="A23" s="134" t="s">
        <v>29</v>
      </c>
      <c r="B23" s="147" t="s">
        <v>19</v>
      </c>
      <c r="C23" s="148" t="s">
        <v>291</v>
      </c>
      <c r="D23" s="149">
        <v>1</v>
      </c>
      <c r="E23" s="150">
        <v>117</v>
      </c>
      <c r="F23" s="131">
        <v>78</v>
      </c>
      <c r="G23" s="131">
        <v>39</v>
      </c>
      <c r="H23" s="131"/>
      <c r="I23" s="131">
        <v>24</v>
      </c>
      <c r="J23" s="151"/>
      <c r="K23" s="152">
        <v>101</v>
      </c>
      <c r="L23" s="149">
        <v>16</v>
      </c>
      <c r="M23" s="153">
        <v>12</v>
      </c>
      <c r="N23" s="152">
        <v>4</v>
      </c>
      <c r="O23" s="152"/>
      <c r="P23" s="149">
        <v>12</v>
      </c>
      <c r="Q23" s="149">
        <v>4</v>
      </c>
      <c r="R23" s="152">
        <v>1</v>
      </c>
      <c r="S23" s="149"/>
      <c r="T23" s="149"/>
      <c r="U23" s="152"/>
      <c r="V23" s="149"/>
      <c r="W23" s="149"/>
      <c r="X23" s="149"/>
      <c r="Y23" s="149"/>
      <c r="Z23" s="149"/>
      <c r="AA23" s="114"/>
      <c r="AB23" s="519" t="s">
        <v>320</v>
      </c>
      <c r="AC23" s="519"/>
      <c r="AD23" s="72"/>
    </row>
    <row r="24" spans="1:30" s="79" customFormat="1" ht="18" customHeight="1">
      <c r="A24" s="134" t="s">
        <v>30</v>
      </c>
      <c r="B24" s="147" t="s">
        <v>204</v>
      </c>
      <c r="C24" s="148" t="s">
        <v>292</v>
      </c>
      <c r="D24" s="149"/>
      <c r="E24" s="150">
        <v>96</v>
      </c>
      <c r="F24" s="131">
        <v>64</v>
      </c>
      <c r="G24" s="131">
        <v>32</v>
      </c>
      <c r="H24" s="131"/>
      <c r="I24" s="131">
        <v>30</v>
      </c>
      <c r="J24" s="114"/>
      <c r="K24" s="152">
        <f>E24-L24</f>
        <v>82</v>
      </c>
      <c r="L24" s="149">
        <v>14</v>
      </c>
      <c r="M24" s="153">
        <v>8</v>
      </c>
      <c r="N24" s="152">
        <v>6</v>
      </c>
      <c r="O24" s="152"/>
      <c r="P24" s="149">
        <v>8</v>
      </c>
      <c r="Q24" s="149">
        <v>6</v>
      </c>
      <c r="R24" s="152"/>
      <c r="S24" s="149"/>
      <c r="T24" s="149"/>
      <c r="U24" s="152"/>
      <c r="V24" s="149"/>
      <c r="W24" s="149"/>
      <c r="X24" s="149"/>
      <c r="Y24" s="149"/>
      <c r="Z24" s="149"/>
      <c r="AA24" s="114"/>
      <c r="AB24" s="519" t="s">
        <v>323</v>
      </c>
      <c r="AC24" s="519"/>
      <c r="AD24" s="78"/>
    </row>
    <row r="25" spans="1:30" s="79" customFormat="1" ht="18" customHeight="1">
      <c r="A25" s="160" t="s">
        <v>31</v>
      </c>
      <c r="B25" s="147" t="s">
        <v>205</v>
      </c>
      <c r="C25" s="148" t="s">
        <v>291</v>
      </c>
      <c r="D25" s="149">
        <v>2</v>
      </c>
      <c r="E25" s="171">
        <v>230</v>
      </c>
      <c r="F25" s="131">
        <v>153</v>
      </c>
      <c r="G25" s="172">
        <v>77</v>
      </c>
      <c r="H25" s="131"/>
      <c r="I25" s="131">
        <v>50</v>
      </c>
      <c r="J25" s="114"/>
      <c r="K25" s="374">
        <f>E25-L25</f>
        <v>198</v>
      </c>
      <c r="L25" s="149">
        <v>32</v>
      </c>
      <c r="M25" s="153">
        <v>22</v>
      </c>
      <c r="N25" s="152">
        <v>10</v>
      </c>
      <c r="O25" s="152"/>
      <c r="P25" s="149"/>
      <c r="Q25" s="149"/>
      <c r="R25" s="152"/>
      <c r="S25" s="149">
        <v>22</v>
      </c>
      <c r="T25" s="149">
        <v>10</v>
      </c>
      <c r="U25" s="152">
        <v>2</v>
      </c>
      <c r="V25" s="149"/>
      <c r="W25" s="149"/>
      <c r="X25" s="149"/>
      <c r="Y25" s="149"/>
      <c r="Z25" s="149"/>
      <c r="AA25" s="114"/>
      <c r="AB25" s="519" t="s">
        <v>322</v>
      </c>
      <c r="AC25" s="519"/>
      <c r="AD25" s="78"/>
    </row>
    <row r="26" spans="1:30" s="79" customFormat="1" ht="18" customHeight="1">
      <c r="A26" s="160" t="s">
        <v>32</v>
      </c>
      <c r="B26" s="147" t="s">
        <v>75</v>
      </c>
      <c r="C26" s="148" t="s">
        <v>291</v>
      </c>
      <c r="D26" s="149">
        <v>1</v>
      </c>
      <c r="E26" s="150">
        <v>108</v>
      </c>
      <c r="F26" s="131">
        <v>72</v>
      </c>
      <c r="G26" s="131">
        <v>36</v>
      </c>
      <c r="H26" s="131"/>
      <c r="I26" s="131">
        <v>21</v>
      </c>
      <c r="J26" s="114"/>
      <c r="K26" s="152">
        <f>E26-L26</f>
        <v>94</v>
      </c>
      <c r="L26" s="149">
        <v>14</v>
      </c>
      <c r="M26" s="153">
        <v>12</v>
      </c>
      <c r="N26" s="152">
        <v>2</v>
      </c>
      <c r="O26" s="152"/>
      <c r="P26" s="149"/>
      <c r="Q26" s="149"/>
      <c r="R26" s="152"/>
      <c r="S26" s="149"/>
      <c r="T26" s="149"/>
      <c r="U26" s="152"/>
      <c r="V26" s="149">
        <v>12</v>
      </c>
      <c r="W26" s="149">
        <v>2</v>
      </c>
      <c r="X26" s="149">
        <v>1</v>
      </c>
      <c r="Y26" s="149"/>
      <c r="Z26" s="149"/>
      <c r="AA26" s="114"/>
      <c r="AB26" s="519" t="s">
        <v>173</v>
      </c>
      <c r="AC26" s="519"/>
      <c r="AD26" s="78"/>
    </row>
    <row r="27" spans="1:131" s="81" customFormat="1" ht="18" customHeight="1">
      <c r="A27" s="160" t="s">
        <v>33</v>
      </c>
      <c r="B27" s="147" t="s">
        <v>22</v>
      </c>
      <c r="C27" s="148" t="s">
        <v>291</v>
      </c>
      <c r="D27" s="149">
        <v>1</v>
      </c>
      <c r="E27" s="150">
        <v>108</v>
      </c>
      <c r="F27" s="131">
        <v>72</v>
      </c>
      <c r="G27" s="131">
        <v>36</v>
      </c>
      <c r="H27" s="131"/>
      <c r="I27" s="131">
        <v>21</v>
      </c>
      <c r="J27" s="114"/>
      <c r="K27" s="152">
        <v>94</v>
      </c>
      <c r="L27" s="149">
        <v>14</v>
      </c>
      <c r="M27" s="153">
        <v>12</v>
      </c>
      <c r="N27" s="152">
        <v>2</v>
      </c>
      <c r="O27" s="152"/>
      <c r="P27" s="149"/>
      <c r="Q27" s="149"/>
      <c r="R27" s="152"/>
      <c r="S27" s="149"/>
      <c r="T27" s="149"/>
      <c r="U27" s="152"/>
      <c r="V27" s="149">
        <v>12</v>
      </c>
      <c r="W27" s="149">
        <v>2</v>
      </c>
      <c r="X27" s="149">
        <v>1</v>
      </c>
      <c r="Y27" s="149"/>
      <c r="Z27" s="149"/>
      <c r="AA27" s="114"/>
      <c r="AB27" s="519" t="s">
        <v>173</v>
      </c>
      <c r="AC27" s="519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</row>
    <row r="28" spans="1:30" s="79" customFormat="1" ht="18" customHeight="1">
      <c r="A28" s="160" t="s">
        <v>34</v>
      </c>
      <c r="B28" s="147" t="s">
        <v>21</v>
      </c>
      <c r="C28" s="148" t="s">
        <v>291</v>
      </c>
      <c r="D28" s="149">
        <v>1</v>
      </c>
      <c r="E28" s="150">
        <v>117</v>
      </c>
      <c r="F28" s="131">
        <v>78</v>
      </c>
      <c r="G28" s="131">
        <v>39</v>
      </c>
      <c r="H28" s="131"/>
      <c r="I28" s="131">
        <v>24</v>
      </c>
      <c r="J28" s="114"/>
      <c r="K28" s="152">
        <v>101</v>
      </c>
      <c r="L28" s="149">
        <v>16</v>
      </c>
      <c r="M28" s="153">
        <v>12</v>
      </c>
      <c r="N28" s="152">
        <v>4</v>
      </c>
      <c r="O28" s="152"/>
      <c r="P28" s="149"/>
      <c r="Q28" s="149"/>
      <c r="R28" s="152"/>
      <c r="S28" s="149">
        <v>12</v>
      </c>
      <c r="T28" s="149">
        <v>4</v>
      </c>
      <c r="U28" s="152">
        <v>1</v>
      </c>
      <c r="V28" s="149"/>
      <c r="W28" s="149"/>
      <c r="X28" s="149"/>
      <c r="Y28" s="149"/>
      <c r="Z28" s="149"/>
      <c r="AA28" s="114"/>
      <c r="AB28" s="519" t="s">
        <v>322</v>
      </c>
      <c r="AC28" s="519"/>
      <c r="AD28" s="78"/>
    </row>
    <row r="29" spans="1:30" s="79" customFormat="1" ht="18" customHeight="1">
      <c r="A29" s="160" t="s">
        <v>35</v>
      </c>
      <c r="B29" s="147" t="s">
        <v>179</v>
      </c>
      <c r="C29" s="148" t="s">
        <v>291</v>
      </c>
      <c r="D29" s="149">
        <v>1</v>
      </c>
      <c r="E29" s="171">
        <v>96</v>
      </c>
      <c r="F29" s="131">
        <v>64</v>
      </c>
      <c r="G29" s="172">
        <v>32</v>
      </c>
      <c r="H29" s="131"/>
      <c r="I29" s="131">
        <v>16</v>
      </c>
      <c r="J29" s="114"/>
      <c r="K29" s="152">
        <v>82</v>
      </c>
      <c r="L29" s="149">
        <v>14</v>
      </c>
      <c r="M29" s="153">
        <v>10</v>
      </c>
      <c r="N29" s="152">
        <v>4</v>
      </c>
      <c r="O29" s="152"/>
      <c r="P29" s="149"/>
      <c r="Q29" s="149"/>
      <c r="R29" s="152"/>
      <c r="S29" s="149">
        <v>10</v>
      </c>
      <c r="T29" s="149">
        <v>4</v>
      </c>
      <c r="U29" s="152">
        <v>1</v>
      </c>
      <c r="V29" s="149"/>
      <c r="W29" s="149"/>
      <c r="X29" s="149"/>
      <c r="Y29" s="149"/>
      <c r="Z29" s="149"/>
      <c r="AA29" s="114"/>
      <c r="AB29" s="524" t="s">
        <v>322</v>
      </c>
      <c r="AC29" s="524"/>
      <c r="AD29" s="78"/>
    </row>
    <row r="30" spans="1:30" s="79" customFormat="1" ht="18" customHeight="1">
      <c r="A30" s="160" t="s">
        <v>44</v>
      </c>
      <c r="B30" s="147" t="s">
        <v>339</v>
      </c>
      <c r="C30" s="148" t="s">
        <v>291</v>
      </c>
      <c r="D30" s="149">
        <v>1</v>
      </c>
      <c r="E30" s="150">
        <v>78</v>
      </c>
      <c r="F30" s="131">
        <v>52</v>
      </c>
      <c r="G30" s="131">
        <v>26</v>
      </c>
      <c r="H30" s="131"/>
      <c r="I30" s="131">
        <v>16</v>
      </c>
      <c r="J30" s="114"/>
      <c r="K30" s="152">
        <v>68</v>
      </c>
      <c r="L30" s="149">
        <v>10</v>
      </c>
      <c r="M30" s="153">
        <v>8</v>
      </c>
      <c r="N30" s="152">
        <v>2</v>
      </c>
      <c r="O30" s="152"/>
      <c r="P30" s="149"/>
      <c r="Q30" s="149"/>
      <c r="R30" s="152"/>
      <c r="S30" s="149"/>
      <c r="T30" s="149"/>
      <c r="U30" s="152"/>
      <c r="V30" s="149"/>
      <c r="W30" s="149"/>
      <c r="X30" s="149"/>
      <c r="Y30" s="149">
        <v>8</v>
      </c>
      <c r="Z30" s="149">
        <v>2</v>
      </c>
      <c r="AA30" s="114">
        <v>1</v>
      </c>
      <c r="AB30" s="524" t="s">
        <v>174</v>
      </c>
      <c r="AC30" s="524"/>
      <c r="AD30" s="78"/>
    </row>
    <row r="31" spans="1:131" s="99" customFormat="1" ht="18" customHeight="1">
      <c r="A31" s="160" t="s">
        <v>45</v>
      </c>
      <c r="B31" s="147" t="s">
        <v>141</v>
      </c>
      <c r="C31" s="148" t="s">
        <v>291</v>
      </c>
      <c r="D31" s="149"/>
      <c r="E31" s="150">
        <v>108</v>
      </c>
      <c r="F31" s="131">
        <v>72</v>
      </c>
      <c r="G31" s="131">
        <v>36</v>
      </c>
      <c r="H31" s="131"/>
      <c r="I31" s="131">
        <v>21</v>
      </c>
      <c r="J31" s="114"/>
      <c r="K31" s="152">
        <v>94</v>
      </c>
      <c r="L31" s="149">
        <v>14</v>
      </c>
      <c r="M31" s="153">
        <v>12</v>
      </c>
      <c r="N31" s="152">
        <v>2</v>
      </c>
      <c r="O31" s="152"/>
      <c r="P31" s="149"/>
      <c r="Q31" s="149"/>
      <c r="R31" s="152"/>
      <c r="S31" s="149"/>
      <c r="T31" s="149"/>
      <c r="U31" s="152"/>
      <c r="V31" s="149"/>
      <c r="W31" s="149"/>
      <c r="X31" s="149"/>
      <c r="Y31" s="149">
        <v>12</v>
      </c>
      <c r="Z31" s="149">
        <v>2</v>
      </c>
      <c r="AA31" s="114"/>
      <c r="AB31" s="519" t="s">
        <v>174</v>
      </c>
      <c r="AC31" s="519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81" customFormat="1" ht="18" customHeight="1">
      <c r="A32" s="160" t="s">
        <v>46</v>
      </c>
      <c r="B32" s="147" t="s">
        <v>206</v>
      </c>
      <c r="C32" s="148" t="s">
        <v>292</v>
      </c>
      <c r="D32" s="149">
        <v>2</v>
      </c>
      <c r="E32" s="150">
        <v>216</v>
      </c>
      <c r="F32" s="131">
        <v>144</v>
      </c>
      <c r="G32" s="131">
        <v>72</v>
      </c>
      <c r="H32" s="131"/>
      <c r="I32" s="131">
        <v>42</v>
      </c>
      <c r="J32" s="114"/>
      <c r="K32" s="152">
        <f>E32-L32</f>
        <v>188</v>
      </c>
      <c r="L32" s="149">
        <v>28</v>
      </c>
      <c r="M32" s="153">
        <v>16</v>
      </c>
      <c r="N32" s="152">
        <v>12</v>
      </c>
      <c r="O32" s="152"/>
      <c r="P32" s="149"/>
      <c r="Q32" s="149"/>
      <c r="R32" s="152"/>
      <c r="S32" s="149"/>
      <c r="T32" s="149"/>
      <c r="U32" s="152"/>
      <c r="V32" s="149"/>
      <c r="W32" s="149"/>
      <c r="X32" s="149"/>
      <c r="Y32" s="149">
        <v>16</v>
      </c>
      <c r="Z32" s="149">
        <v>12</v>
      </c>
      <c r="AA32" s="166">
        <v>2</v>
      </c>
      <c r="AB32" s="524" t="s">
        <v>232</v>
      </c>
      <c r="AC32" s="524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</row>
    <row r="33" spans="1:131" s="81" customFormat="1" ht="18" customHeight="1">
      <c r="A33" s="160" t="s">
        <v>142</v>
      </c>
      <c r="B33" s="147" t="s">
        <v>207</v>
      </c>
      <c r="C33" s="148" t="s">
        <v>291</v>
      </c>
      <c r="D33" s="149">
        <v>1</v>
      </c>
      <c r="E33" s="150">
        <v>78</v>
      </c>
      <c r="F33" s="131">
        <v>52</v>
      </c>
      <c r="G33" s="131">
        <v>26</v>
      </c>
      <c r="H33" s="131"/>
      <c r="I33" s="131">
        <v>16</v>
      </c>
      <c r="J33" s="114"/>
      <c r="K33" s="152">
        <v>68</v>
      </c>
      <c r="L33" s="149">
        <v>10</v>
      </c>
      <c r="M33" s="153">
        <v>6</v>
      </c>
      <c r="N33" s="152">
        <v>4</v>
      </c>
      <c r="O33" s="152"/>
      <c r="P33" s="149">
        <v>6</v>
      </c>
      <c r="Q33" s="149">
        <v>4</v>
      </c>
      <c r="R33" s="152">
        <v>1</v>
      </c>
      <c r="S33" s="149"/>
      <c r="T33" s="149"/>
      <c r="U33" s="152"/>
      <c r="V33" s="149"/>
      <c r="W33" s="149"/>
      <c r="X33" s="149"/>
      <c r="Y33" s="149"/>
      <c r="Z33" s="149"/>
      <c r="AA33" s="114"/>
      <c r="AB33" s="519" t="s">
        <v>320</v>
      </c>
      <c r="AC33" s="519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</row>
    <row r="34" spans="1:131" s="81" customFormat="1" ht="18" customHeight="1">
      <c r="A34" s="160" t="s">
        <v>144</v>
      </c>
      <c r="B34" s="147" t="s">
        <v>208</v>
      </c>
      <c r="C34" s="148" t="s">
        <v>291</v>
      </c>
      <c r="D34" s="149">
        <v>1</v>
      </c>
      <c r="E34" s="150">
        <v>261</v>
      </c>
      <c r="F34" s="131">
        <v>174</v>
      </c>
      <c r="G34" s="131">
        <v>87</v>
      </c>
      <c r="H34" s="131"/>
      <c r="I34" s="131">
        <v>48</v>
      </c>
      <c r="J34" s="114"/>
      <c r="K34" s="152">
        <f>E34-L34</f>
        <v>225</v>
      </c>
      <c r="L34" s="149">
        <v>36</v>
      </c>
      <c r="M34" s="153">
        <v>24</v>
      </c>
      <c r="N34" s="152">
        <v>12</v>
      </c>
      <c r="O34" s="152"/>
      <c r="P34" s="149"/>
      <c r="Q34" s="149"/>
      <c r="R34" s="152"/>
      <c r="S34" s="149"/>
      <c r="T34" s="149"/>
      <c r="U34" s="152"/>
      <c r="V34" s="149">
        <v>24</v>
      </c>
      <c r="W34" s="149">
        <v>12</v>
      </c>
      <c r="X34" s="149">
        <v>1</v>
      </c>
      <c r="Y34" s="149"/>
      <c r="Z34" s="149"/>
      <c r="AA34" s="114"/>
      <c r="AB34" s="519" t="s">
        <v>173</v>
      </c>
      <c r="AC34" s="519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</row>
    <row r="35" spans="1:131" s="81" customFormat="1" ht="18" customHeight="1">
      <c r="A35" s="160" t="s">
        <v>158</v>
      </c>
      <c r="B35" s="147" t="s">
        <v>209</v>
      </c>
      <c r="C35" s="148" t="s">
        <v>291</v>
      </c>
      <c r="D35" s="149"/>
      <c r="E35" s="150">
        <v>72</v>
      </c>
      <c r="F35" s="131">
        <v>48</v>
      </c>
      <c r="G35" s="131">
        <v>24</v>
      </c>
      <c r="H35" s="131"/>
      <c r="I35" s="131">
        <v>14</v>
      </c>
      <c r="J35" s="151"/>
      <c r="K35" s="152">
        <v>62</v>
      </c>
      <c r="L35" s="149">
        <v>10</v>
      </c>
      <c r="M35" s="153">
        <v>8</v>
      </c>
      <c r="N35" s="152">
        <v>2</v>
      </c>
      <c r="O35" s="152"/>
      <c r="P35" s="149"/>
      <c r="Q35" s="149"/>
      <c r="R35" s="152"/>
      <c r="S35" s="149"/>
      <c r="T35" s="149"/>
      <c r="U35" s="152"/>
      <c r="V35" s="149"/>
      <c r="W35" s="149"/>
      <c r="X35" s="149"/>
      <c r="Y35" s="149">
        <v>8</v>
      </c>
      <c r="Z35" s="149">
        <v>2</v>
      </c>
      <c r="AA35" s="114"/>
      <c r="AB35" s="519" t="s">
        <v>174</v>
      </c>
      <c r="AC35" s="519"/>
      <c r="AD35" s="78"/>
      <c r="AE35" s="85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s="81" customFormat="1" ht="18" customHeight="1">
      <c r="A36" s="160"/>
      <c r="B36" s="147"/>
      <c r="C36" s="151"/>
      <c r="D36" s="149"/>
      <c r="E36" s="171"/>
      <c r="F36" s="131"/>
      <c r="G36" s="172"/>
      <c r="H36" s="114"/>
      <c r="I36" s="131"/>
      <c r="J36" s="151"/>
      <c r="K36" s="152"/>
      <c r="L36" s="149"/>
      <c r="M36" s="153"/>
      <c r="N36" s="152"/>
      <c r="O36" s="152"/>
      <c r="P36" s="141"/>
      <c r="Q36" s="141"/>
      <c r="R36" s="163"/>
      <c r="S36" s="149"/>
      <c r="T36" s="149"/>
      <c r="U36" s="152"/>
      <c r="V36" s="149"/>
      <c r="W36" s="149"/>
      <c r="X36" s="149"/>
      <c r="Y36" s="154"/>
      <c r="Z36" s="114"/>
      <c r="AA36" s="114"/>
      <c r="AB36" s="522"/>
      <c r="AC36" s="523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</row>
    <row r="37" spans="1:131" s="102" customFormat="1" ht="18" customHeight="1">
      <c r="A37" s="138" t="s">
        <v>36</v>
      </c>
      <c r="B37" s="186" t="s">
        <v>37</v>
      </c>
      <c r="C37" s="140"/>
      <c r="D37" s="144">
        <f>D38+D44+D48+D54</f>
        <v>13</v>
      </c>
      <c r="E37" s="188">
        <f>E38+E48+E54+E44</f>
        <v>1618</v>
      </c>
      <c r="F37" s="144">
        <f>F38+F44+F48+F54</f>
        <v>1078</v>
      </c>
      <c r="G37" s="144">
        <f>G38+G44+G48+G54</f>
        <v>540</v>
      </c>
      <c r="H37" s="187"/>
      <c r="I37" s="144">
        <f>I38+I44+I48+I54</f>
        <v>311</v>
      </c>
      <c r="J37" s="187">
        <v>40</v>
      </c>
      <c r="K37" s="187">
        <f>SUM(K38+K44+K48+K54)</f>
        <v>1360</v>
      </c>
      <c r="L37" s="253">
        <f>SUM(L38+L44+L48+L54)</f>
        <v>258</v>
      </c>
      <c r="M37" s="188">
        <f>SUM(M38+M44+M48+M54)</f>
        <v>134</v>
      </c>
      <c r="N37" s="187">
        <f>N38+N44+N48+N54</f>
        <v>80</v>
      </c>
      <c r="O37" s="187">
        <f>O44+O48</f>
        <v>40</v>
      </c>
      <c r="P37" s="143"/>
      <c r="Q37" s="143"/>
      <c r="R37" s="146"/>
      <c r="S37" s="144">
        <f>SUM(S38+S44+S48+S54)</f>
        <v>44</v>
      </c>
      <c r="T37" s="188">
        <f>SUM(T38+T44+T48+T54)</f>
        <v>42</v>
      </c>
      <c r="U37" s="143">
        <v>1</v>
      </c>
      <c r="V37" s="144">
        <f>V38+V44+V48+V54</f>
        <v>44</v>
      </c>
      <c r="W37" s="144">
        <f>W38+W44+W48+W54</f>
        <v>40</v>
      </c>
      <c r="X37" s="144">
        <f>X38+X44+X48+X54</f>
        <v>4</v>
      </c>
      <c r="Y37" s="143">
        <v>46</v>
      </c>
      <c r="Z37" s="146">
        <v>42</v>
      </c>
      <c r="AA37" s="146">
        <v>4</v>
      </c>
      <c r="AB37" s="520"/>
      <c r="AC37" s="521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</row>
    <row r="38" spans="1:131" s="81" customFormat="1" ht="18" customHeight="1">
      <c r="A38" s="138" t="s">
        <v>38</v>
      </c>
      <c r="B38" s="186" t="s">
        <v>210</v>
      </c>
      <c r="C38" s="187" t="s">
        <v>328</v>
      </c>
      <c r="D38" s="144">
        <v>5</v>
      </c>
      <c r="E38" s="188">
        <f>E39+E40+E41</f>
        <v>684</v>
      </c>
      <c r="F38" s="143">
        <f>F40+F41+F39</f>
        <v>456</v>
      </c>
      <c r="G38" s="144">
        <f>G40+G41+G39</f>
        <v>228</v>
      </c>
      <c r="H38" s="144"/>
      <c r="I38" s="143">
        <f>I39+I40+I41</f>
        <v>139</v>
      </c>
      <c r="J38" s="146">
        <v>0</v>
      </c>
      <c r="K38" s="187">
        <f>SUM(K39+K40+K41)</f>
        <v>594</v>
      </c>
      <c r="L38" s="253">
        <f>SUM(L39+L40+L41)</f>
        <v>90</v>
      </c>
      <c r="M38" s="255">
        <f>M39+M40+M41</f>
        <v>46</v>
      </c>
      <c r="N38" s="256">
        <f>N40+N41</f>
        <v>40</v>
      </c>
      <c r="O38" s="256"/>
      <c r="P38" s="143"/>
      <c r="Q38" s="142"/>
      <c r="R38" s="143"/>
      <c r="S38" s="255">
        <f>S39+S40+S41</f>
        <v>14</v>
      </c>
      <c r="T38" s="255">
        <f>T39+T40+T41</f>
        <v>4</v>
      </c>
      <c r="U38" s="146">
        <v>1</v>
      </c>
      <c r="V38" s="146"/>
      <c r="W38" s="143"/>
      <c r="X38" s="142"/>
      <c r="Y38" s="335">
        <v>46</v>
      </c>
      <c r="Z38" s="146">
        <v>42</v>
      </c>
      <c r="AA38" s="146">
        <v>4</v>
      </c>
      <c r="AB38" s="520" t="s">
        <v>328</v>
      </c>
      <c r="AC38" s="521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</row>
    <row r="39" spans="1:131" s="81" customFormat="1" ht="18" customHeight="1">
      <c r="A39" s="134" t="s">
        <v>64</v>
      </c>
      <c r="B39" s="147" t="s">
        <v>211</v>
      </c>
      <c r="C39" s="148" t="s">
        <v>292</v>
      </c>
      <c r="D39" s="189">
        <v>1</v>
      </c>
      <c r="E39" s="171">
        <v>144</v>
      </c>
      <c r="F39" s="131">
        <v>96</v>
      </c>
      <c r="G39" s="190">
        <v>48</v>
      </c>
      <c r="H39" s="172"/>
      <c r="I39" s="131">
        <v>34</v>
      </c>
      <c r="J39" s="191"/>
      <c r="K39" s="374">
        <f>E39-L39</f>
        <v>126</v>
      </c>
      <c r="L39" s="149">
        <v>18</v>
      </c>
      <c r="M39" s="153">
        <v>14</v>
      </c>
      <c r="N39" s="152">
        <v>4</v>
      </c>
      <c r="O39" s="152"/>
      <c r="P39" s="149"/>
      <c r="Q39" s="149"/>
      <c r="R39" s="152"/>
      <c r="S39" s="149">
        <v>14</v>
      </c>
      <c r="T39" s="153">
        <v>4</v>
      </c>
      <c r="U39" s="354">
        <v>1</v>
      </c>
      <c r="V39" s="149"/>
      <c r="W39" s="141"/>
      <c r="X39" s="149"/>
      <c r="Y39" s="192"/>
      <c r="Z39" s="191"/>
      <c r="AA39" s="115"/>
      <c r="AB39" s="578" t="s">
        <v>326</v>
      </c>
      <c r="AC39" s="579"/>
      <c r="AD39" s="78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</row>
    <row r="40" spans="1:30" s="79" customFormat="1" ht="18" customHeight="1">
      <c r="A40" s="134" t="s">
        <v>65</v>
      </c>
      <c r="B40" s="147" t="s">
        <v>212</v>
      </c>
      <c r="C40" s="148" t="s">
        <v>292</v>
      </c>
      <c r="D40" s="149">
        <v>2</v>
      </c>
      <c r="E40" s="171">
        <v>288</v>
      </c>
      <c r="F40" s="131">
        <v>192</v>
      </c>
      <c r="G40" s="172">
        <v>96</v>
      </c>
      <c r="H40" s="159"/>
      <c r="I40" s="159">
        <v>56</v>
      </c>
      <c r="J40" s="193"/>
      <c r="K40" s="152">
        <v>250</v>
      </c>
      <c r="L40" s="149">
        <v>38</v>
      </c>
      <c r="M40" s="153">
        <v>18</v>
      </c>
      <c r="N40" s="152">
        <v>20</v>
      </c>
      <c r="O40" s="152"/>
      <c r="P40" s="149"/>
      <c r="Q40" s="149"/>
      <c r="R40" s="152"/>
      <c r="S40" s="149"/>
      <c r="T40" s="153"/>
      <c r="U40" s="152"/>
      <c r="V40" s="149"/>
      <c r="W40" s="149"/>
      <c r="X40" s="149"/>
      <c r="Y40" s="192">
        <v>18</v>
      </c>
      <c r="Z40" s="191">
        <v>20</v>
      </c>
      <c r="AA40" s="115">
        <v>2</v>
      </c>
      <c r="AB40" s="522" t="s">
        <v>232</v>
      </c>
      <c r="AC40" s="523"/>
      <c r="AD40" s="78"/>
    </row>
    <row r="41" spans="1:30" s="79" customFormat="1" ht="18" customHeight="1">
      <c r="A41" s="134" t="s">
        <v>213</v>
      </c>
      <c r="B41" s="147" t="s">
        <v>214</v>
      </c>
      <c r="C41" s="148" t="s">
        <v>292</v>
      </c>
      <c r="D41" s="189">
        <v>2</v>
      </c>
      <c r="E41" s="150">
        <v>252</v>
      </c>
      <c r="F41" s="131">
        <v>168</v>
      </c>
      <c r="G41" s="131">
        <v>84</v>
      </c>
      <c r="H41" s="125"/>
      <c r="I41" s="159">
        <v>49</v>
      </c>
      <c r="J41" s="125"/>
      <c r="K41" s="152">
        <f>E41-L41</f>
        <v>218</v>
      </c>
      <c r="L41" s="149">
        <v>34</v>
      </c>
      <c r="M41" s="153">
        <v>14</v>
      </c>
      <c r="N41" s="152">
        <v>20</v>
      </c>
      <c r="O41" s="152"/>
      <c r="P41" s="149"/>
      <c r="Q41" s="149"/>
      <c r="R41" s="152"/>
      <c r="S41" s="149"/>
      <c r="T41" s="153"/>
      <c r="U41" s="152"/>
      <c r="V41" s="149"/>
      <c r="W41" s="149"/>
      <c r="X41" s="149"/>
      <c r="Y41" s="154">
        <v>14</v>
      </c>
      <c r="Z41" s="114">
        <v>20</v>
      </c>
      <c r="AA41" s="114">
        <v>2</v>
      </c>
      <c r="AB41" s="522" t="s">
        <v>232</v>
      </c>
      <c r="AC41" s="523"/>
      <c r="AD41" s="78"/>
    </row>
    <row r="42" spans="1:30" s="79" customFormat="1" ht="18" customHeight="1">
      <c r="A42" s="194" t="s">
        <v>66</v>
      </c>
      <c r="B42" s="195" t="s">
        <v>41</v>
      </c>
      <c r="C42" s="196" t="s">
        <v>291</v>
      </c>
      <c r="D42" s="197"/>
      <c r="E42" s="198">
        <v>108</v>
      </c>
      <c r="F42" s="133">
        <v>108</v>
      </c>
      <c r="G42" s="133"/>
      <c r="H42" s="133"/>
      <c r="I42" s="199">
        <v>108</v>
      </c>
      <c r="J42" s="200"/>
      <c r="K42" s="201">
        <v>108</v>
      </c>
      <c r="L42" s="202"/>
      <c r="M42" s="203"/>
      <c r="N42" s="201"/>
      <c r="O42" s="202"/>
      <c r="P42" s="133"/>
      <c r="Q42" s="133"/>
      <c r="R42" s="118"/>
      <c r="S42" s="118"/>
      <c r="T42" s="118"/>
      <c r="U42" s="118"/>
      <c r="V42" s="202"/>
      <c r="W42" s="202"/>
      <c r="X42" s="202"/>
      <c r="Y42" s="204"/>
      <c r="Z42" s="118"/>
      <c r="AA42" s="118"/>
      <c r="AB42" s="576" t="s">
        <v>174</v>
      </c>
      <c r="AC42" s="577"/>
      <c r="AD42" s="78"/>
    </row>
    <row r="43" spans="1:30" s="79" customFormat="1" ht="18" customHeight="1">
      <c r="A43" s="194" t="s">
        <v>67</v>
      </c>
      <c r="B43" s="195" t="s">
        <v>134</v>
      </c>
      <c r="C43" s="196" t="s">
        <v>291</v>
      </c>
      <c r="D43" s="197"/>
      <c r="E43" s="198">
        <v>108</v>
      </c>
      <c r="F43" s="133">
        <v>108</v>
      </c>
      <c r="G43" s="133"/>
      <c r="H43" s="133"/>
      <c r="I43" s="199">
        <v>108</v>
      </c>
      <c r="J43" s="200"/>
      <c r="K43" s="201">
        <v>108</v>
      </c>
      <c r="L43" s="202"/>
      <c r="M43" s="203"/>
      <c r="N43" s="201"/>
      <c r="O43" s="202"/>
      <c r="P43" s="133"/>
      <c r="Q43" s="133"/>
      <c r="R43" s="118"/>
      <c r="S43" s="118"/>
      <c r="T43" s="118"/>
      <c r="U43" s="118"/>
      <c r="V43" s="202"/>
      <c r="W43" s="202"/>
      <c r="X43" s="202"/>
      <c r="Y43" s="204"/>
      <c r="Z43" s="118"/>
      <c r="AA43" s="118"/>
      <c r="AB43" s="580" t="s">
        <v>174</v>
      </c>
      <c r="AC43" s="580"/>
      <c r="AD43" s="82"/>
    </row>
    <row r="44" spans="1:30" s="79" customFormat="1" ht="18" customHeight="1">
      <c r="A44" s="138" t="s">
        <v>39</v>
      </c>
      <c r="B44" s="186" t="s">
        <v>215</v>
      </c>
      <c r="C44" s="257" t="s">
        <v>328</v>
      </c>
      <c r="D44" s="254">
        <v>3</v>
      </c>
      <c r="E44" s="188">
        <f>E45+E46</f>
        <v>357</v>
      </c>
      <c r="F44" s="143">
        <f>F45+F46</f>
        <v>238</v>
      </c>
      <c r="G44" s="144">
        <f>SUM(G45:G46)</f>
        <v>119</v>
      </c>
      <c r="H44" s="144"/>
      <c r="I44" s="143">
        <f>SUM(I45:I46)</f>
        <v>68</v>
      </c>
      <c r="J44" s="187">
        <v>20</v>
      </c>
      <c r="K44" s="187">
        <f>SUM(K46+K45)</f>
        <v>289</v>
      </c>
      <c r="L44" s="254">
        <f>SUM(L45+L46)</f>
        <v>68</v>
      </c>
      <c r="M44" s="188">
        <f>M45+M46</f>
        <v>36</v>
      </c>
      <c r="N44" s="187">
        <f>N45+N46</f>
        <v>12</v>
      </c>
      <c r="O44" s="144">
        <v>20</v>
      </c>
      <c r="P44" s="144"/>
      <c r="Q44" s="188"/>
      <c r="R44" s="144"/>
      <c r="S44" s="144"/>
      <c r="T44" s="144"/>
      <c r="U44" s="205"/>
      <c r="V44" s="144">
        <v>22</v>
      </c>
      <c r="W44" s="188">
        <v>30</v>
      </c>
      <c r="X44" s="188">
        <v>2</v>
      </c>
      <c r="Y44" s="188">
        <v>14</v>
      </c>
      <c r="Z44" s="144">
        <v>2</v>
      </c>
      <c r="AA44" s="144">
        <v>1</v>
      </c>
      <c r="AB44" s="520" t="s">
        <v>328</v>
      </c>
      <c r="AC44" s="521"/>
      <c r="AD44" s="78"/>
    </row>
    <row r="45" spans="1:30" s="79" customFormat="1" ht="18" customHeight="1">
      <c r="A45" s="134" t="s">
        <v>68</v>
      </c>
      <c r="B45" s="147" t="s">
        <v>216</v>
      </c>
      <c r="C45" s="148" t="s">
        <v>292</v>
      </c>
      <c r="D45" s="149">
        <v>1</v>
      </c>
      <c r="E45" s="206">
        <v>120</v>
      </c>
      <c r="F45" s="131">
        <v>80</v>
      </c>
      <c r="G45" s="172">
        <v>40</v>
      </c>
      <c r="H45" s="159"/>
      <c r="I45" s="131">
        <v>24</v>
      </c>
      <c r="J45" s="207"/>
      <c r="K45" s="152">
        <v>104</v>
      </c>
      <c r="L45" s="149">
        <v>16</v>
      </c>
      <c r="M45" s="153">
        <v>14</v>
      </c>
      <c r="N45" s="152">
        <v>2</v>
      </c>
      <c r="O45" s="152"/>
      <c r="P45" s="149"/>
      <c r="Q45" s="149"/>
      <c r="R45" s="152"/>
      <c r="S45" s="149"/>
      <c r="T45" s="149"/>
      <c r="U45" s="152"/>
      <c r="V45" s="149"/>
      <c r="W45" s="149"/>
      <c r="X45" s="149"/>
      <c r="Y45" s="206">
        <v>14</v>
      </c>
      <c r="Z45" s="190">
        <v>2</v>
      </c>
      <c r="AA45" s="190">
        <v>1</v>
      </c>
      <c r="AB45" s="578" t="s">
        <v>232</v>
      </c>
      <c r="AC45" s="578"/>
      <c r="AD45" s="78"/>
    </row>
    <row r="46" spans="1:30" s="79" customFormat="1" ht="18" customHeight="1">
      <c r="A46" s="134" t="s">
        <v>217</v>
      </c>
      <c r="B46" s="147" t="s">
        <v>218</v>
      </c>
      <c r="C46" s="148" t="s">
        <v>292</v>
      </c>
      <c r="D46" s="149">
        <v>2</v>
      </c>
      <c r="E46" s="171">
        <v>237</v>
      </c>
      <c r="F46" s="131">
        <v>158</v>
      </c>
      <c r="G46" s="131">
        <v>79</v>
      </c>
      <c r="H46" s="132"/>
      <c r="I46" s="131">
        <v>44</v>
      </c>
      <c r="J46" s="208">
        <v>20</v>
      </c>
      <c r="K46" s="374">
        <f>E46-L46</f>
        <v>185</v>
      </c>
      <c r="L46" s="149">
        <v>52</v>
      </c>
      <c r="M46" s="153">
        <v>22</v>
      </c>
      <c r="N46" s="152">
        <v>10</v>
      </c>
      <c r="O46" s="152">
        <v>20</v>
      </c>
      <c r="P46" s="141"/>
      <c r="Q46" s="141"/>
      <c r="R46" s="163"/>
      <c r="S46" s="149"/>
      <c r="T46" s="149"/>
      <c r="U46" s="152"/>
      <c r="V46" s="149">
        <v>22</v>
      </c>
      <c r="W46" s="149">
        <v>30</v>
      </c>
      <c r="X46" s="149">
        <v>2</v>
      </c>
      <c r="Y46" s="170"/>
      <c r="Z46" s="125"/>
      <c r="AA46" s="116"/>
      <c r="AB46" s="585" t="s">
        <v>324</v>
      </c>
      <c r="AC46" s="585"/>
      <c r="AD46" s="78"/>
    </row>
    <row r="47" spans="1:30" s="79" customFormat="1" ht="18" customHeight="1">
      <c r="A47" s="194" t="s">
        <v>69</v>
      </c>
      <c r="B47" s="209" t="s">
        <v>134</v>
      </c>
      <c r="C47" s="196" t="s">
        <v>291</v>
      </c>
      <c r="D47" s="210"/>
      <c r="E47" s="198">
        <v>288</v>
      </c>
      <c r="F47" s="133">
        <v>288</v>
      </c>
      <c r="G47" s="133"/>
      <c r="H47" s="133"/>
      <c r="I47" s="199">
        <f>P50</f>
        <v>0</v>
      </c>
      <c r="J47" s="200"/>
      <c r="K47" s="211">
        <v>288</v>
      </c>
      <c r="L47" s="210"/>
      <c r="M47" s="212"/>
      <c r="N47" s="211"/>
      <c r="O47" s="211"/>
      <c r="P47" s="210"/>
      <c r="Q47" s="210"/>
      <c r="R47" s="211"/>
      <c r="S47" s="210"/>
      <c r="T47" s="210"/>
      <c r="U47" s="211"/>
      <c r="V47" s="210"/>
      <c r="W47" s="210"/>
      <c r="X47" s="210"/>
      <c r="Y47" s="204"/>
      <c r="Z47" s="118"/>
      <c r="AA47" s="118"/>
      <c r="AB47" s="580" t="s">
        <v>173</v>
      </c>
      <c r="AC47" s="580"/>
      <c r="AD47" s="78"/>
    </row>
    <row r="48" spans="1:30" s="79" customFormat="1" ht="18" customHeight="1">
      <c r="A48" s="138" t="s">
        <v>40</v>
      </c>
      <c r="B48" s="139" t="s">
        <v>219</v>
      </c>
      <c r="C48" s="257"/>
      <c r="D48" s="253">
        <v>3</v>
      </c>
      <c r="E48" s="188">
        <f>E49+E50+E51</f>
        <v>361</v>
      </c>
      <c r="F48" s="143">
        <f>F49+F50+F51</f>
        <v>240</v>
      </c>
      <c r="G48" s="144">
        <f>G49+G50+G51</f>
        <v>121</v>
      </c>
      <c r="H48" s="146"/>
      <c r="I48" s="143">
        <f>I49+I50+I51</f>
        <v>68</v>
      </c>
      <c r="J48" s="140" t="s">
        <v>230</v>
      </c>
      <c r="K48" s="187">
        <f>SUM(K49+K50+K51)</f>
        <v>293</v>
      </c>
      <c r="L48" s="253">
        <f>SUM(L49+L50+L51)</f>
        <v>68</v>
      </c>
      <c r="M48" s="142">
        <f>M49+M50+M51</f>
        <v>30</v>
      </c>
      <c r="N48" s="146">
        <f>N49+N50+N51</f>
        <v>18</v>
      </c>
      <c r="O48" s="213">
        <v>20</v>
      </c>
      <c r="P48" s="146"/>
      <c r="Q48" s="146"/>
      <c r="R48" s="146"/>
      <c r="S48" s="146">
        <f>S49+S50+S51</f>
        <v>30</v>
      </c>
      <c r="T48" s="146">
        <f>T49+T50+T51</f>
        <v>38</v>
      </c>
      <c r="U48" s="146">
        <v>2</v>
      </c>
      <c r="V48" s="214"/>
      <c r="W48" s="214"/>
      <c r="X48" s="214"/>
      <c r="Y48" s="214"/>
      <c r="Z48" s="214"/>
      <c r="AA48" s="214"/>
      <c r="AB48" s="520" t="s">
        <v>340</v>
      </c>
      <c r="AC48" s="521"/>
      <c r="AD48" s="78"/>
    </row>
    <row r="49" spans="1:30" s="79" customFormat="1" ht="18" customHeight="1">
      <c r="A49" s="134" t="s">
        <v>82</v>
      </c>
      <c r="B49" s="158" t="s">
        <v>220</v>
      </c>
      <c r="C49" s="148" t="s">
        <v>291</v>
      </c>
      <c r="D49" s="149">
        <v>1</v>
      </c>
      <c r="E49" s="171">
        <v>113</v>
      </c>
      <c r="F49" s="131">
        <v>75</v>
      </c>
      <c r="G49" s="172">
        <v>38</v>
      </c>
      <c r="H49" s="159"/>
      <c r="I49" s="131">
        <v>20</v>
      </c>
      <c r="J49" s="191">
        <v>20</v>
      </c>
      <c r="K49" s="374">
        <f>E49-L49</f>
        <v>95</v>
      </c>
      <c r="L49" s="149">
        <v>18</v>
      </c>
      <c r="M49" s="153">
        <v>12</v>
      </c>
      <c r="N49" s="152">
        <v>6</v>
      </c>
      <c r="O49" s="152"/>
      <c r="P49" s="149"/>
      <c r="Q49" s="149"/>
      <c r="R49" s="152"/>
      <c r="S49" s="149">
        <v>12</v>
      </c>
      <c r="T49" s="149">
        <v>6</v>
      </c>
      <c r="U49" s="152">
        <v>1</v>
      </c>
      <c r="V49" s="149"/>
      <c r="W49" s="149"/>
      <c r="X49" s="149"/>
      <c r="Y49" s="154"/>
      <c r="Z49" s="114"/>
      <c r="AA49" s="114"/>
      <c r="AB49" s="519" t="s">
        <v>341</v>
      </c>
      <c r="AC49" s="586"/>
      <c r="AD49" s="78"/>
    </row>
    <row r="50" spans="1:30" s="79" customFormat="1" ht="18" customHeight="1">
      <c r="A50" s="134" t="s">
        <v>221</v>
      </c>
      <c r="B50" s="158" t="s">
        <v>222</v>
      </c>
      <c r="C50" s="148" t="s">
        <v>292</v>
      </c>
      <c r="D50" s="149">
        <v>2</v>
      </c>
      <c r="E50" s="171">
        <v>158</v>
      </c>
      <c r="F50" s="131">
        <v>105</v>
      </c>
      <c r="G50" s="172">
        <v>53</v>
      </c>
      <c r="H50" s="215"/>
      <c r="I50" s="131">
        <v>34</v>
      </c>
      <c r="J50" s="216"/>
      <c r="K50" s="374">
        <f>E50-L50</f>
        <v>120</v>
      </c>
      <c r="L50" s="149">
        <v>38</v>
      </c>
      <c r="M50" s="153">
        <v>10</v>
      </c>
      <c r="N50" s="152">
        <v>8</v>
      </c>
      <c r="O50" s="152">
        <v>20</v>
      </c>
      <c r="P50" s="149"/>
      <c r="Q50" s="149"/>
      <c r="R50" s="152"/>
      <c r="S50" s="149">
        <v>10</v>
      </c>
      <c r="T50" s="149">
        <v>28</v>
      </c>
      <c r="U50" s="152">
        <v>2</v>
      </c>
      <c r="V50" s="149"/>
      <c r="W50" s="149"/>
      <c r="X50" s="149"/>
      <c r="Y50" s="217"/>
      <c r="Z50" s="155"/>
      <c r="AA50" s="117"/>
      <c r="AB50" s="519" t="s">
        <v>326</v>
      </c>
      <c r="AC50" s="519"/>
      <c r="AD50" s="78"/>
    </row>
    <row r="51" spans="1:30" s="79" customFormat="1" ht="18" customHeight="1">
      <c r="A51" s="134" t="s">
        <v>223</v>
      </c>
      <c r="B51" s="158" t="s">
        <v>224</v>
      </c>
      <c r="C51" s="148" t="s">
        <v>292</v>
      </c>
      <c r="D51" s="149"/>
      <c r="E51" s="171">
        <v>90</v>
      </c>
      <c r="F51" s="131">
        <v>60</v>
      </c>
      <c r="G51" s="172">
        <v>30</v>
      </c>
      <c r="H51" s="125"/>
      <c r="I51" s="131">
        <v>14</v>
      </c>
      <c r="J51" s="218"/>
      <c r="K51" s="152">
        <v>78</v>
      </c>
      <c r="L51" s="149">
        <v>12</v>
      </c>
      <c r="M51" s="153">
        <v>8</v>
      </c>
      <c r="N51" s="152">
        <v>4</v>
      </c>
      <c r="O51" s="152"/>
      <c r="P51" s="149"/>
      <c r="Q51" s="149"/>
      <c r="R51" s="152"/>
      <c r="S51" s="149">
        <v>8</v>
      </c>
      <c r="T51" s="149">
        <v>4</v>
      </c>
      <c r="U51" s="152"/>
      <c r="V51" s="149"/>
      <c r="W51" s="149"/>
      <c r="X51" s="149"/>
      <c r="Y51" s="154"/>
      <c r="Z51" s="114"/>
      <c r="AA51" s="124"/>
      <c r="AB51" s="581" t="s">
        <v>326</v>
      </c>
      <c r="AC51" s="582"/>
      <c r="AD51" s="78"/>
    </row>
    <row r="52" spans="1:30" s="79" customFormat="1" ht="18" customHeight="1">
      <c r="A52" s="209" t="s">
        <v>225</v>
      </c>
      <c r="B52" s="195" t="s">
        <v>41</v>
      </c>
      <c r="C52" s="196" t="s">
        <v>291</v>
      </c>
      <c r="D52" s="202"/>
      <c r="E52" s="198">
        <v>72</v>
      </c>
      <c r="F52" s="133">
        <v>72</v>
      </c>
      <c r="G52" s="133"/>
      <c r="H52" s="133"/>
      <c r="I52" s="133">
        <v>72</v>
      </c>
      <c r="J52" s="219"/>
      <c r="K52" s="201">
        <v>72</v>
      </c>
      <c r="L52" s="202"/>
      <c r="M52" s="203"/>
      <c r="N52" s="201"/>
      <c r="O52" s="201"/>
      <c r="P52" s="202"/>
      <c r="Q52" s="202"/>
      <c r="R52" s="201"/>
      <c r="S52" s="201"/>
      <c r="T52" s="202"/>
      <c r="U52" s="201"/>
      <c r="V52" s="202"/>
      <c r="W52" s="202"/>
      <c r="X52" s="202"/>
      <c r="Y52" s="204"/>
      <c r="Z52" s="118"/>
      <c r="AA52" s="123"/>
      <c r="AB52" s="583" t="s">
        <v>325</v>
      </c>
      <c r="AC52" s="584"/>
      <c r="AD52" s="78"/>
    </row>
    <row r="53" spans="1:30" s="79" customFormat="1" ht="18" customHeight="1">
      <c r="A53" s="209" t="s">
        <v>226</v>
      </c>
      <c r="B53" s="209" t="s">
        <v>134</v>
      </c>
      <c r="C53" s="196" t="s">
        <v>291</v>
      </c>
      <c r="D53" s="202"/>
      <c r="E53" s="198">
        <v>216</v>
      </c>
      <c r="F53" s="133">
        <v>216</v>
      </c>
      <c r="G53" s="133"/>
      <c r="H53" s="133"/>
      <c r="I53" s="133">
        <v>216</v>
      </c>
      <c r="J53" s="219"/>
      <c r="K53" s="201">
        <v>216</v>
      </c>
      <c r="L53" s="202"/>
      <c r="M53" s="203"/>
      <c r="N53" s="201"/>
      <c r="O53" s="201"/>
      <c r="P53" s="210"/>
      <c r="Q53" s="210"/>
      <c r="R53" s="211"/>
      <c r="S53" s="211"/>
      <c r="T53" s="202"/>
      <c r="U53" s="211"/>
      <c r="V53" s="202"/>
      <c r="W53" s="202"/>
      <c r="X53" s="202"/>
      <c r="Y53" s="204"/>
      <c r="Z53" s="220"/>
      <c r="AA53" s="118"/>
      <c r="AB53" s="580" t="s">
        <v>322</v>
      </c>
      <c r="AC53" s="580"/>
      <c r="AD53" s="78"/>
    </row>
    <row r="54" spans="1:30" s="79" customFormat="1" ht="18" customHeight="1">
      <c r="A54" s="186" t="s">
        <v>43</v>
      </c>
      <c r="B54" s="139" t="s">
        <v>176</v>
      </c>
      <c r="C54" s="257"/>
      <c r="D54" s="253">
        <v>2</v>
      </c>
      <c r="E54" s="188">
        <f>E55+E56</f>
        <v>216</v>
      </c>
      <c r="F54" s="144">
        <f>F55+F56</f>
        <v>144</v>
      </c>
      <c r="G54" s="144">
        <f>G55+G56</f>
        <v>72</v>
      </c>
      <c r="H54" s="144"/>
      <c r="I54" s="144">
        <f>I55+I56</f>
        <v>36</v>
      </c>
      <c r="J54" s="187"/>
      <c r="K54" s="187">
        <f>SUM(K55+K56)</f>
        <v>184</v>
      </c>
      <c r="L54" s="253">
        <f>SUM(L55+L56)</f>
        <v>32</v>
      </c>
      <c r="M54" s="188">
        <f>M55+M56</f>
        <v>22</v>
      </c>
      <c r="N54" s="205">
        <f>N55+N56</f>
        <v>10</v>
      </c>
      <c r="O54" s="187"/>
      <c r="P54" s="144"/>
      <c r="Q54" s="144"/>
      <c r="R54" s="187"/>
      <c r="S54" s="187"/>
      <c r="T54" s="187"/>
      <c r="U54" s="187"/>
      <c r="V54" s="144">
        <v>22</v>
      </c>
      <c r="W54" s="205">
        <f>W55+W56</f>
        <v>10</v>
      </c>
      <c r="X54" s="144">
        <v>2</v>
      </c>
      <c r="Y54" s="188"/>
      <c r="Z54" s="144"/>
      <c r="AA54" s="144"/>
      <c r="AB54" s="520" t="s">
        <v>327</v>
      </c>
      <c r="AC54" s="521"/>
      <c r="AD54" s="78"/>
    </row>
    <row r="55" spans="1:30" s="1" customFormat="1" ht="18" customHeight="1">
      <c r="A55" s="147" t="s">
        <v>163</v>
      </c>
      <c r="B55" s="147" t="s">
        <v>227</v>
      </c>
      <c r="C55" s="148" t="s">
        <v>292</v>
      </c>
      <c r="D55" s="149">
        <v>1</v>
      </c>
      <c r="E55" s="150">
        <v>96</v>
      </c>
      <c r="F55" s="131">
        <v>64</v>
      </c>
      <c r="G55" s="131">
        <v>32</v>
      </c>
      <c r="H55" s="132"/>
      <c r="I55" s="131">
        <v>16</v>
      </c>
      <c r="J55" s="218"/>
      <c r="K55" s="152">
        <v>82</v>
      </c>
      <c r="L55" s="149">
        <v>14</v>
      </c>
      <c r="M55" s="153">
        <v>10</v>
      </c>
      <c r="N55" s="152">
        <v>4</v>
      </c>
      <c r="O55" s="152"/>
      <c r="P55" s="149"/>
      <c r="Q55" s="149"/>
      <c r="R55" s="152"/>
      <c r="S55" s="149"/>
      <c r="T55" s="149"/>
      <c r="U55" s="152"/>
      <c r="V55" s="149">
        <v>10</v>
      </c>
      <c r="W55" s="152">
        <v>4</v>
      </c>
      <c r="X55" s="149">
        <v>1</v>
      </c>
      <c r="Y55" s="150"/>
      <c r="Z55" s="132"/>
      <c r="AA55" s="122"/>
      <c r="AB55" s="522" t="s">
        <v>324</v>
      </c>
      <c r="AC55" s="523"/>
      <c r="AD55" s="23"/>
    </row>
    <row r="56" spans="1:30" s="1" customFormat="1" ht="18" customHeight="1">
      <c r="A56" s="147" t="s">
        <v>170</v>
      </c>
      <c r="B56" s="158" t="s">
        <v>228</v>
      </c>
      <c r="C56" s="221" t="s">
        <v>292</v>
      </c>
      <c r="D56" s="149">
        <v>1</v>
      </c>
      <c r="E56" s="172">
        <v>120</v>
      </c>
      <c r="F56" s="131">
        <v>80</v>
      </c>
      <c r="G56" s="172">
        <v>40</v>
      </c>
      <c r="H56" s="131"/>
      <c r="I56" s="159">
        <v>20</v>
      </c>
      <c r="J56" s="222"/>
      <c r="K56" s="375">
        <f>E56-L56</f>
        <v>102</v>
      </c>
      <c r="L56" s="149">
        <v>18</v>
      </c>
      <c r="M56" s="149">
        <v>12</v>
      </c>
      <c r="N56" s="149">
        <v>6</v>
      </c>
      <c r="O56" s="149"/>
      <c r="P56" s="149"/>
      <c r="Q56" s="149"/>
      <c r="R56" s="149"/>
      <c r="S56" s="149"/>
      <c r="T56" s="149"/>
      <c r="U56" s="152"/>
      <c r="V56" s="149">
        <v>12</v>
      </c>
      <c r="W56" s="149">
        <v>6</v>
      </c>
      <c r="X56" s="149">
        <v>1</v>
      </c>
      <c r="Y56" s="217"/>
      <c r="Z56" s="155"/>
      <c r="AA56" s="114"/>
      <c r="AB56" s="519" t="s">
        <v>324</v>
      </c>
      <c r="AC56" s="519"/>
      <c r="AD56" s="23"/>
    </row>
    <row r="57" spans="1:101" s="83" customFormat="1" ht="18" customHeight="1">
      <c r="A57" s="209" t="s">
        <v>164</v>
      </c>
      <c r="B57" s="209" t="s">
        <v>134</v>
      </c>
      <c r="C57" s="223" t="s">
        <v>291</v>
      </c>
      <c r="D57" s="202"/>
      <c r="E57" s="133">
        <v>108</v>
      </c>
      <c r="F57" s="133">
        <v>108</v>
      </c>
      <c r="G57" s="133"/>
      <c r="H57" s="133"/>
      <c r="I57" s="133">
        <v>108</v>
      </c>
      <c r="J57" s="219"/>
      <c r="K57" s="202">
        <v>108</v>
      </c>
      <c r="L57" s="202"/>
      <c r="M57" s="202"/>
      <c r="N57" s="202"/>
      <c r="O57" s="202"/>
      <c r="P57" s="224"/>
      <c r="Q57" s="118"/>
      <c r="R57" s="118"/>
      <c r="S57" s="118"/>
      <c r="T57" s="118"/>
      <c r="U57" s="118"/>
      <c r="V57" s="202"/>
      <c r="W57" s="133"/>
      <c r="X57" s="133"/>
      <c r="Y57" s="204"/>
      <c r="Z57" s="118"/>
      <c r="AA57" s="118"/>
      <c r="AB57" s="576" t="s">
        <v>173</v>
      </c>
      <c r="AC57" s="577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30" s="1" customFormat="1" ht="18" customHeight="1">
      <c r="A58" s="225"/>
      <c r="B58" s="226" t="s">
        <v>1</v>
      </c>
      <c r="C58" s="227"/>
      <c r="D58" s="234">
        <f>D9+D16+D20+D37</f>
        <v>31</v>
      </c>
      <c r="E58" s="229">
        <f>SUM(E9+E19+E16)</f>
        <v>4538</v>
      </c>
      <c r="F58" s="230">
        <f>SUM(F19+F9+F16)</f>
        <v>3024</v>
      </c>
      <c r="G58" s="231">
        <f>SUM(G9+G19+G16)</f>
        <v>1514</v>
      </c>
      <c r="H58" s="232"/>
      <c r="I58" s="229">
        <f>I19+I9+I16</f>
        <v>1168</v>
      </c>
      <c r="J58" s="233">
        <f>J48+J37</f>
        <v>60</v>
      </c>
      <c r="K58" s="234">
        <f>K9+K16+K19</f>
        <v>3898</v>
      </c>
      <c r="L58" s="228">
        <f>L9+L19+L16</f>
        <v>640</v>
      </c>
      <c r="M58" s="234">
        <f>M9+M19+M16</f>
        <v>366</v>
      </c>
      <c r="N58" s="234">
        <f>N9+N19+N16</f>
        <v>230</v>
      </c>
      <c r="O58" s="228">
        <v>40</v>
      </c>
      <c r="P58" s="235">
        <f>P9+P16+P19</f>
        <v>96</v>
      </c>
      <c r="Q58" s="235">
        <f>Q20+Q16+Q9</f>
        <v>64</v>
      </c>
      <c r="R58" s="235">
        <v>8</v>
      </c>
      <c r="S58" s="228">
        <f>S20+S37</f>
        <v>88</v>
      </c>
      <c r="T58" s="228">
        <f>T9+T19</f>
        <v>72</v>
      </c>
      <c r="U58" s="234">
        <v>8</v>
      </c>
      <c r="V58" s="234">
        <f>V20+V37</f>
        <v>92</v>
      </c>
      <c r="W58" s="234">
        <f>W20+W37+W9</f>
        <v>68</v>
      </c>
      <c r="X58" s="228">
        <f>X19</f>
        <v>7</v>
      </c>
      <c r="Y58" s="233">
        <f>Y19</f>
        <v>90</v>
      </c>
      <c r="Z58" s="235">
        <f>Z19+Z9</f>
        <v>70</v>
      </c>
      <c r="AA58" s="376">
        <f>AA19</f>
        <v>8</v>
      </c>
      <c r="AB58" s="587"/>
      <c r="AC58" s="588"/>
      <c r="AD58" s="23"/>
    </row>
    <row r="59" spans="1:30" s="1" customFormat="1" ht="18" customHeight="1">
      <c r="A59" s="236" t="s">
        <v>70</v>
      </c>
      <c r="B59" s="237" t="s">
        <v>136</v>
      </c>
      <c r="C59" s="238"/>
      <c r="D59" s="128"/>
      <c r="E59" s="239"/>
      <c r="F59" s="239"/>
      <c r="G59" s="240"/>
      <c r="H59" s="239"/>
      <c r="I59" s="239"/>
      <c r="J59" s="241"/>
      <c r="K59" s="241"/>
      <c r="L59" s="242"/>
      <c r="M59" s="243"/>
      <c r="N59" s="244"/>
      <c r="O59" s="244"/>
      <c r="P59" s="126"/>
      <c r="Q59" s="126"/>
      <c r="R59" s="126"/>
      <c r="S59" s="245"/>
      <c r="T59" s="246"/>
      <c r="U59" s="156"/>
      <c r="V59" s="126"/>
      <c r="W59" s="126"/>
      <c r="X59" s="126"/>
      <c r="Y59" s="126"/>
      <c r="Z59" s="126"/>
      <c r="AA59" s="328"/>
      <c r="AB59" s="329" t="s">
        <v>175</v>
      </c>
      <c r="AC59" s="23"/>
      <c r="AD59" s="23"/>
    </row>
    <row r="60" spans="1:30" s="1" customFormat="1" ht="18" customHeight="1" thickBot="1">
      <c r="A60" s="236" t="s">
        <v>71</v>
      </c>
      <c r="B60" s="247" t="s">
        <v>72</v>
      </c>
      <c r="C60" s="238"/>
      <c r="D60" s="248"/>
      <c r="E60" s="249"/>
      <c r="F60" s="330"/>
      <c r="G60" s="238"/>
      <c r="H60" s="137"/>
      <c r="I60" s="331"/>
      <c r="J60" s="331"/>
      <c r="K60" s="331"/>
      <c r="L60" s="332"/>
      <c r="M60" s="331"/>
      <c r="N60" s="511"/>
      <c r="O60" s="512"/>
      <c r="P60" s="513"/>
      <c r="Q60" s="514"/>
      <c r="R60" s="515"/>
      <c r="S60" s="513"/>
      <c r="T60" s="514"/>
      <c r="U60" s="515"/>
      <c r="V60" s="513"/>
      <c r="W60" s="514"/>
      <c r="X60" s="515"/>
      <c r="Y60" s="589"/>
      <c r="Z60" s="590"/>
      <c r="AA60" s="591"/>
      <c r="AB60" s="238" t="s">
        <v>186</v>
      </c>
      <c r="AC60" s="333"/>
      <c r="AD60" s="23"/>
    </row>
    <row r="61" spans="1:169" s="83" customFormat="1" ht="18" customHeight="1" thickBot="1">
      <c r="A61" s="250"/>
      <c r="B61" s="566" t="s">
        <v>194</v>
      </c>
      <c r="C61" s="567"/>
      <c r="D61" s="568"/>
      <c r="E61" s="119"/>
      <c r="F61" s="252"/>
      <c r="G61" s="505" t="s">
        <v>343</v>
      </c>
      <c r="H61" s="506"/>
      <c r="I61" s="506"/>
      <c r="J61" s="506"/>
      <c r="K61" s="506"/>
      <c r="L61" s="506"/>
      <c r="M61" s="507"/>
      <c r="N61" s="505">
        <v>640</v>
      </c>
      <c r="O61" s="507"/>
      <c r="P61" s="505">
        <v>160</v>
      </c>
      <c r="Q61" s="506"/>
      <c r="R61" s="507"/>
      <c r="S61" s="505">
        <v>160</v>
      </c>
      <c r="T61" s="506"/>
      <c r="U61" s="507"/>
      <c r="V61" s="505">
        <v>160</v>
      </c>
      <c r="W61" s="506"/>
      <c r="X61" s="507"/>
      <c r="Y61" s="505">
        <v>160</v>
      </c>
      <c r="Z61" s="506"/>
      <c r="AA61" s="507"/>
      <c r="AB61" s="378"/>
      <c r="AC61" s="378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</row>
    <row r="62" spans="1:169" s="1" customFormat="1" ht="18" customHeight="1" thickBot="1">
      <c r="A62" s="251"/>
      <c r="B62" s="566" t="s">
        <v>195</v>
      </c>
      <c r="C62" s="567"/>
      <c r="D62" s="568"/>
      <c r="E62" s="119"/>
      <c r="F62" s="252"/>
      <c r="G62" s="505" t="s">
        <v>73</v>
      </c>
      <c r="H62" s="506"/>
      <c r="I62" s="506"/>
      <c r="J62" s="506"/>
      <c r="K62" s="506"/>
      <c r="L62" s="506"/>
      <c r="M62" s="507"/>
      <c r="N62" s="505">
        <v>180</v>
      </c>
      <c r="O62" s="507"/>
      <c r="P62" s="505"/>
      <c r="Q62" s="506"/>
      <c r="R62" s="507"/>
      <c r="S62" s="505">
        <v>72</v>
      </c>
      <c r="T62" s="506"/>
      <c r="U62" s="507"/>
      <c r="V62" s="505"/>
      <c r="W62" s="506"/>
      <c r="X62" s="507"/>
      <c r="Y62" s="505">
        <v>108</v>
      </c>
      <c r="Z62" s="506"/>
      <c r="AA62" s="507"/>
      <c r="AB62" s="378"/>
      <c r="AC62" s="37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</row>
    <row r="63" spans="1:161" s="1" customFormat="1" ht="18" customHeight="1" thickBot="1">
      <c r="A63" s="251"/>
      <c r="B63" s="566" t="s">
        <v>129</v>
      </c>
      <c r="C63" s="567"/>
      <c r="D63" s="568"/>
      <c r="E63" s="119"/>
      <c r="F63" s="252"/>
      <c r="G63" s="505" t="s">
        <v>198</v>
      </c>
      <c r="H63" s="506"/>
      <c r="I63" s="506"/>
      <c r="J63" s="506"/>
      <c r="K63" s="506"/>
      <c r="L63" s="506"/>
      <c r="M63" s="507"/>
      <c r="N63" s="505">
        <v>720</v>
      </c>
      <c r="O63" s="507"/>
      <c r="P63" s="505"/>
      <c r="Q63" s="506"/>
      <c r="R63" s="507"/>
      <c r="S63" s="505">
        <v>216</v>
      </c>
      <c r="T63" s="506"/>
      <c r="U63" s="507"/>
      <c r="V63" s="505">
        <v>396</v>
      </c>
      <c r="W63" s="506"/>
      <c r="X63" s="507"/>
      <c r="Y63" s="505">
        <v>108</v>
      </c>
      <c r="Z63" s="506"/>
      <c r="AA63" s="507"/>
      <c r="AB63" s="378"/>
      <c r="AC63" s="37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spans="1:147" s="1" customFormat="1" ht="28.5" customHeight="1" thickBot="1">
      <c r="A64" s="251"/>
      <c r="B64" s="355" t="s">
        <v>332</v>
      </c>
      <c r="C64" s="372"/>
      <c r="D64" s="373"/>
      <c r="E64" s="119"/>
      <c r="F64" s="252"/>
      <c r="G64" s="516" t="s">
        <v>344</v>
      </c>
      <c r="H64" s="517"/>
      <c r="I64" s="517"/>
      <c r="J64" s="517"/>
      <c r="K64" s="517"/>
      <c r="L64" s="517"/>
      <c r="M64" s="518"/>
      <c r="N64" s="505">
        <v>144</v>
      </c>
      <c r="O64" s="507"/>
      <c r="P64" s="505"/>
      <c r="Q64" s="506"/>
      <c r="R64" s="507"/>
      <c r="S64" s="505"/>
      <c r="T64" s="506"/>
      <c r="U64" s="507"/>
      <c r="V64" s="505"/>
      <c r="W64" s="506"/>
      <c r="X64" s="507"/>
      <c r="Y64" s="505">
        <v>144</v>
      </c>
      <c r="Z64" s="506"/>
      <c r="AA64" s="507"/>
      <c r="AB64" s="378"/>
      <c r="AC64" s="378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</row>
    <row r="65" spans="1:147" s="1" customFormat="1" ht="27.75" customHeight="1" thickBot="1">
      <c r="A65" s="251"/>
      <c r="B65" s="566" t="s">
        <v>196</v>
      </c>
      <c r="C65" s="567"/>
      <c r="D65" s="568"/>
      <c r="E65" s="120"/>
      <c r="F65" s="252"/>
      <c r="G65" s="516" t="s">
        <v>199</v>
      </c>
      <c r="H65" s="517"/>
      <c r="I65" s="517"/>
      <c r="J65" s="517"/>
      <c r="K65" s="517"/>
      <c r="L65" s="517"/>
      <c r="M65" s="518"/>
      <c r="N65" s="505" t="s">
        <v>330</v>
      </c>
      <c r="O65" s="507"/>
      <c r="P65" s="505">
        <v>2</v>
      </c>
      <c r="Q65" s="506"/>
      <c r="R65" s="507"/>
      <c r="S65" s="505" t="s">
        <v>345</v>
      </c>
      <c r="T65" s="506"/>
      <c r="U65" s="507"/>
      <c r="V65" s="505" t="s">
        <v>346</v>
      </c>
      <c r="W65" s="506"/>
      <c r="X65" s="507"/>
      <c r="Y65" s="505" t="s">
        <v>347</v>
      </c>
      <c r="Z65" s="506"/>
      <c r="AA65" s="507"/>
      <c r="AB65" s="378"/>
      <c r="AC65" s="378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</row>
    <row r="66" spans="1:149" s="1" customFormat="1" ht="18" customHeight="1" thickBot="1">
      <c r="A66" s="251"/>
      <c r="B66" s="563" t="s">
        <v>197</v>
      </c>
      <c r="C66" s="564"/>
      <c r="D66" s="565"/>
      <c r="E66" s="120"/>
      <c r="F66" s="252"/>
      <c r="G66" s="505" t="s">
        <v>200</v>
      </c>
      <c r="H66" s="506"/>
      <c r="I66" s="506"/>
      <c r="J66" s="506"/>
      <c r="K66" s="506"/>
      <c r="L66" s="506"/>
      <c r="M66" s="507"/>
      <c r="N66" s="505">
        <v>25</v>
      </c>
      <c r="O66" s="507"/>
      <c r="P66" s="505">
        <v>8</v>
      </c>
      <c r="Q66" s="506"/>
      <c r="R66" s="507"/>
      <c r="S66" s="505">
        <v>6</v>
      </c>
      <c r="T66" s="506"/>
      <c r="U66" s="507"/>
      <c r="V66" s="505">
        <v>5</v>
      </c>
      <c r="W66" s="506"/>
      <c r="X66" s="507"/>
      <c r="Y66" s="505">
        <v>6</v>
      </c>
      <c r="Z66" s="506"/>
      <c r="AA66" s="507"/>
      <c r="AB66" s="379"/>
      <c r="AC66" s="379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</row>
    <row r="67" spans="1:149" s="44" customFormat="1" ht="18" customHeight="1">
      <c r="A67" s="252"/>
      <c r="B67" s="135"/>
      <c r="C67" s="135"/>
      <c r="D67" s="135"/>
      <c r="E67" s="135"/>
      <c r="F67" s="252"/>
      <c r="G67" s="505" t="s">
        <v>201</v>
      </c>
      <c r="H67" s="506"/>
      <c r="I67" s="506"/>
      <c r="J67" s="506"/>
      <c r="K67" s="506"/>
      <c r="L67" s="506"/>
      <c r="M67" s="507"/>
      <c r="N67" s="505">
        <v>4</v>
      </c>
      <c r="O67" s="507"/>
      <c r="P67" s="505">
        <v>2</v>
      </c>
      <c r="Q67" s="506"/>
      <c r="R67" s="507"/>
      <c r="S67" s="508">
        <v>1</v>
      </c>
      <c r="T67" s="509"/>
      <c r="U67" s="510"/>
      <c r="V67" s="508">
        <v>1</v>
      </c>
      <c r="W67" s="509"/>
      <c r="X67" s="510"/>
      <c r="Y67" s="508">
        <v>0</v>
      </c>
      <c r="Z67" s="509"/>
      <c r="AA67" s="510"/>
      <c r="AB67" s="379"/>
      <c r="AC67" s="379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</row>
    <row r="68" spans="1:149" s="44" customFormat="1" ht="18" customHeight="1">
      <c r="A68" s="71"/>
      <c r="B68" s="135"/>
      <c r="C68" s="135"/>
      <c r="D68" s="135"/>
      <c r="E68" s="135"/>
      <c r="F68" s="252"/>
      <c r="G68" s="505" t="s">
        <v>202</v>
      </c>
      <c r="H68" s="506"/>
      <c r="I68" s="506"/>
      <c r="J68" s="506"/>
      <c r="K68" s="506"/>
      <c r="L68" s="506"/>
      <c r="M68" s="507"/>
      <c r="N68" s="505">
        <v>31</v>
      </c>
      <c r="O68" s="507"/>
      <c r="P68" s="505">
        <v>8</v>
      </c>
      <c r="Q68" s="506"/>
      <c r="R68" s="507"/>
      <c r="S68" s="508">
        <v>8</v>
      </c>
      <c r="T68" s="509"/>
      <c r="U68" s="510"/>
      <c r="V68" s="508">
        <v>7</v>
      </c>
      <c r="W68" s="509"/>
      <c r="X68" s="510"/>
      <c r="Y68" s="508">
        <v>8</v>
      </c>
      <c r="Z68" s="509"/>
      <c r="AA68" s="510"/>
      <c r="AB68" s="379"/>
      <c r="AC68" s="379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</row>
    <row r="69" spans="1:149" s="1" customFormat="1" ht="18" customHeight="1">
      <c r="A69"/>
      <c r="B69" s="135"/>
      <c r="C69" s="135"/>
      <c r="D69" s="135"/>
      <c r="E69" s="135"/>
      <c r="F69"/>
      <c r="G69"/>
      <c r="H69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</row>
    <row r="70" spans="1:149" s="1" customFormat="1" ht="11.25" customHeight="1">
      <c r="A70"/>
      <c r="B70"/>
      <c r="C70"/>
      <c r="D70" s="120"/>
      <c r="E70"/>
      <c r="F70"/>
      <c r="G70"/>
      <c r="H70"/>
      <c r="I70"/>
      <c r="J70"/>
      <c r="K70"/>
      <c r="L70" s="23"/>
      <c r="M70"/>
      <c r="N70"/>
      <c r="O70" s="23"/>
      <c r="P70"/>
      <c r="Q70"/>
      <c r="R70"/>
      <c r="S70"/>
      <c r="T70"/>
      <c r="U70"/>
      <c r="V70"/>
      <c r="W70"/>
      <c r="X70"/>
      <c r="Y70"/>
      <c r="Z70"/>
      <c r="AA70"/>
      <c r="AB70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</row>
    <row r="71" spans="1:149" s="83" customFormat="1" ht="22.5" customHeight="1">
      <c r="A71"/>
      <c r="B71"/>
      <c r="C71"/>
      <c r="D71" s="121"/>
      <c r="E71"/>
      <c r="F71"/>
      <c r="G71"/>
      <c r="H71"/>
      <c r="I71"/>
      <c r="J71"/>
      <c r="K71"/>
      <c r="L71" s="23"/>
      <c r="M71"/>
      <c r="N71"/>
      <c r="O71" s="23"/>
      <c r="P71"/>
      <c r="Q71"/>
      <c r="R71"/>
      <c r="S71"/>
      <c r="T71"/>
      <c r="U71"/>
      <c r="V71"/>
      <c r="W71"/>
      <c r="X71"/>
      <c r="Y71"/>
      <c r="Z71"/>
      <c r="AA71"/>
      <c r="AB71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</row>
    <row r="72" spans="1:168" s="1" customFormat="1" ht="22.5" customHeight="1">
      <c r="A72"/>
      <c r="B72"/>
      <c r="C72"/>
      <c r="D72"/>
      <c r="E72"/>
      <c r="F72"/>
      <c r="G72"/>
      <c r="H72"/>
      <c r="I72"/>
      <c r="J72"/>
      <c r="K72"/>
      <c r="L72" s="23"/>
      <c r="M72"/>
      <c r="N72"/>
      <c r="O72" s="23"/>
      <c r="P72"/>
      <c r="Q72"/>
      <c r="R72"/>
      <c r="S72"/>
      <c r="T72"/>
      <c r="U72"/>
      <c r="V72"/>
      <c r="W72"/>
      <c r="X72"/>
      <c r="Y72"/>
      <c r="Z72"/>
      <c r="AA72"/>
      <c r="AB72"/>
      <c r="AC72" s="10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</row>
    <row r="73" spans="1:168" s="83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8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</row>
    <row r="74" spans="1:31" s="7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3"/>
      <c r="AD74" s="78"/>
      <c r="AE74" s="78"/>
    </row>
    <row r="75" spans="1:31" s="79" customFormat="1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84"/>
      <c r="AD75" s="78"/>
      <c r="AE75" s="78"/>
    </row>
    <row r="76" spans="1:31" s="1" customFormat="1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3"/>
      <c r="AD76" s="23"/>
      <c r="AE76" s="23"/>
    </row>
    <row r="77" spans="1:31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3"/>
      <c r="AD77" s="23"/>
      <c r="AE77" s="23"/>
    </row>
    <row r="78" spans="1:31" s="1" customFormat="1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3"/>
      <c r="AD78" s="23"/>
      <c r="AE78" s="23"/>
    </row>
    <row r="79" spans="1:31" s="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3"/>
      <c r="AD79" s="23"/>
      <c r="AE79" s="23"/>
    </row>
    <row r="80" spans="1:31" s="1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87"/>
      <c r="AD80" s="23"/>
      <c r="AE80" s="23"/>
    </row>
    <row r="81" spans="1:30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3"/>
      <c r="AD81" s="23"/>
    </row>
    <row r="82" spans="1:29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33"/>
    </row>
    <row r="83" spans="1:29" s="1" customFormat="1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33"/>
    </row>
    <row r="84" spans="1:32" s="89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33"/>
      <c r="AD84" s="1"/>
      <c r="AE84" s="88"/>
      <c r="AF84" s="88"/>
    </row>
    <row r="85" spans="1:32" s="89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33"/>
      <c r="AD85" s="1"/>
      <c r="AE85" s="88"/>
      <c r="AF85" s="88"/>
    </row>
    <row r="86" spans="1:30" s="89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33"/>
      <c r="AD86" s="1"/>
    </row>
    <row r="87" spans="1:30" s="89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33"/>
      <c r="AD87" s="1"/>
    </row>
    <row r="88" spans="1:30" s="89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33"/>
      <c r="AD88" s="1"/>
    </row>
    <row r="89" spans="1:29" s="89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33"/>
    </row>
    <row r="90" spans="1:29" s="89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33"/>
    </row>
    <row r="91" spans="1:31" s="89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33"/>
      <c r="AD91" s="33"/>
      <c r="AE91" s="33"/>
    </row>
    <row r="92" spans="1:31" s="8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33"/>
      <c r="AD92" s="33"/>
      <c r="AE92" s="33"/>
    </row>
    <row r="93" spans="1:31" s="7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70"/>
      <c r="AD93" s="33"/>
      <c r="AE93" s="70"/>
    </row>
    <row r="94" spans="1:31" s="7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70"/>
      <c r="AD94" s="33"/>
      <c r="AE94" s="70"/>
    </row>
    <row r="95" spans="1:30" s="7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D95" s="70"/>
    </row>
    <row r="96" spans="1:30" s="7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D96" s="70"/>
    </row>
    <row r="97" ht="12.75">
      <c r="AD97" s="71"/>
    </row>
    <row r="98" ht="12.75">
      <c r="AD98" s="71"/>
    </row>
  </sheetData>
  <sheetProtection/>
  <mergeCells count="149">
    <mergeCell ref="S60:U60"/>
    <mergeCell ref="V60:X60"/>
    <mergeCell ref="Y60:AA60"/>
    <mergeCell ref="Y67:AA67"/>
    <mergeCell ref="Y68:AA68"/>
    <mergeCell ref="Y61:AA61"/>
    <mergeCell ref="Y62:AA62"/>
    <mergeCell ref="V62:X62"/>
    <mergeCell ref="V63:X63"/>
    <mergeCell ref="V64:X64"/>
    <mergeCell ref="AB56:AC56"/>
    <mergeCell ref="AB53:AC53"/>
    <mergeCell ref="V66:X66"/>
    <mergeCell ref="V67:X67"/>
    <mergeCell ref="V68:X68"/>
    <mergeCell ref="AB54:AC54"/>
    <mergeCell ref="AB55:AC55"/>
    <mergeCell ref="AB58:AC58"/>
    <mergeCell ref="V61:X61"/>
    <mergeCell ref="AB45:AC45"/>
    <mergeCell ref="AB51:AC51"/>
    <mergeCell ref="AB52:AC52"/>
    <mergeCell ref="AB46:AC46"/>
    <mergeCell ref="AB47:AC47"/>
    <mergeCell ref="AB48:AC48"/>
    <mergeCell ref="AB49:AC49"/>
    <mergeCell ref="AB50:AC50"/>
    <mergeCell ref="AB38:AC38"/>
    <mergeCell ref="AB40:AC40"/>
    <mergeCell ref="AB41:AC41"/>
    <mergeCell ref="AB42:AC42"/>
    <mergeCell ref="AB43:AC43"/>
    <mergeCell ref="AB44:AC44"/>
    <mergeCell ref="AB16:AC16"/>
    <mergeCell ref="AB22:AC22"/>
    <mergeCell ref="AB57:AC57"/>
    <mergeCell ref="AB39:AC39"/>
    <mergeCell ref="AB26:AC26"/>
    <mergeCell ref="AB27:AC27"/>
    <mergeCell ref="AB28:AC28"/>
    <mergeCell ref="AB29:AC29"/>
    <mergeCell ref="AB30:AC30"/>
    <mergeCell ref="AB31:AC31"/>
    <mergeCell ref="AB18:AC18"/>
    <mergeCell ref="AB19:AC19"/>
    <mergeCell ref="AB20:AC20"/>
    <mergeCell ref="AB32:AC32"/>
    <mergeCell ref="AB33:AC33"/>
    <mergeCell ref="AB23:AC23"/>
    <mergeCell ref="AB24:AC24"/>
    <mergeCell ref="L3:L7"/>
    <mergeCell ref="P2:AC3"/>
    <mergeCell ref="K3:K7"/>
    <mergeCell ref="O5:O7"/>
    <mergeCell ref="G3:J3"/>
    <mergeCell ref="M4:M7"/>
    <mergeCell ref="AB5:AC7"/>
    <mergeCell ref="Y4:AC4"/>
    <mergeCell ref="AA5:AA7"/>
    <mergeCell ref="V5:V7"/>
    <mergeCell ref="B66:D66"/>
    <mergeCell ref="B65:D65"/>
    <mergeCell ref="B61:D61"/>
    <mergeCell ref="B62:D62"/>
    <mergeCell ref="B63:D63"/>
    <mergeCell ref="G65:M65"/>
    <mergeCell ref="G66:M66"/>
    <mergeCell ref="A1:AB1"/>
    <mergeCell ref="D2:D7"/>
    <mergeCell ref="H5:H7"/>
    <mergeCell ref="K2:O2"/>
    <mergeCell ref="G4:G7"/>
    <mergeCell ref="J5:J7"/>
    <mergeCell ref="X5:X7"/>
    <mergeCell ref="Y5:Y7"/>
    <mergeCell ref="Z5:Z7"/>
    <mergeCell ref="N5:N7"/>
    <mergeCell ref="M3:O3"/>
    <mergeCell ref="P4:R4"/>
    <mergeCell ref="V4:X4"/>
    <mergeCell ref="N4:O4"/>
    <mergeCell ref="Q5:Q7"/>
    <mergeCell ref="R5:R7"/>
    <mergeCell ref="W5:W7"/>
    <mergeCell ref="P5:P7"/>
    <mergeCell ref="S5:S7"/>
    <mergeCell ref="T5:T7"/>
    <mergeCell ref="A2:A7"/>
    <mergeCell ref="B2:B7"/>
    <mergeCell ref="C2:C7"/>
    <mergeCell ref="E2:J2"/>
    <mergeCell ref="E3:E7"/>
    <mergeCell ref="F3:F7"/>
    <mergeCell ref="H4:J4"/>
    <mergeCell ref="I5:I7"/>
    <mergeCell ref="U5:U7"/>
    <mergeCell ref="AB12:AC12"/>
    <mergeCell ref="AB14:AC14"/>
    <mergeCell ref="AB8:AC8"/>
    <mergeCell ref="AB9:AC9"/>
    <mergeCell ref="AB11:AC11"/>
    <mergeCell ref="AB10:AC10"/>
    <mergeCell ref="AB35:AC35"/>
    <mergeCell ref="AB37:AC37"/>
    <mergeCell ref="AB36:AC36"/>
    <mergeCell ref="AB13:AC13"/>
    <mergeCell ref="AB21:AC21"/>
    <mergeCell ref="S4:U4"/>
    <mergeCell ref="AB15:AC15"/>
    <mergeCell ref="AB34:AC34"/>
    <mergeCell ref="AB25:AC25"/>
    <mergeCell ref="AB17:AC17"/>
    <mergeCell ref="N60:O60"/>
    <mergeCell ref="P60:R60"/>
    <mergeCell ref="G61:M61"/>
    <mergeCell ref="G62:M62"/>
    <mergeCell ref="G63:M63"/>
    <mergeCell ref="G64:M64"/>
    <mergeCell ref="P64:R64"/>
    <mergeCell ref="P61:R61"/>
    <mergeCell ref="P62:R62"/>
    <mergeCell ref="P63:R63"/>
    <mergeCell ref="N61:O61"/>
    <mergeCell ref="N62:O62"/>
    <mergeCell ref="N63:O63"/>
    <mergeCell ref="N64:O64"/>
    <mergeCell ref="N65:O65"/>
    <mergeCell ref="N66:O66"/>
    <mergeCell ref="S61:U61"/>
    <mergeCell ref="S62:U62"/>
    <mergeCell ref="S63:U63"/>
    <mergeCell ref="S64:U64"/>
    <mergeCell ref="S65:U65"/>
    <mergeCell ref="S66:U66"/>
    <mergeCell ref="V65:X65"/>
    <mergeCell ref="P65:R65"/>
    <mergeCell ref="Y63:AA63"/>
    <mergeCell ref="Y64:AA64"/>
    <mergeCell ref="Y65:AA65"/>
    <mergeCell ref="Y66:AA66"/>
    <mergeCell ref="G68:M68"/>
    <mergeCell ref="N68:O68"/>
    <mergeCell ref="P68:R68"/>
    <mergeCell ref="S67:U67"/>
    <mergeCell ref="S68:U68"/>
    <mergeCell ref="P66:R66"/>
    <mergeCell ref="P67:R67"/>
    <mergeCell ref="G67:M67"/>
    <mergeCell ref="N67:O67"/>
  </mergeCells>
  <printOptions gridLines="1"/>
  <pageMargins left="0.7874015748031497" right="0.31496062992125984" top="0.5118110236220472" bottom="0.7480314960629921" header="0.31496062992125984" footer="0.31496062992125984"/>
  <pageSetup horizontalDpi="600" verticalDpi="600" orientation="landscape" paperSize="9" scale="70" r:id="rId1"/>
  <colBreaks count="1" manualBreakCount="1">
    <brk id="3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10" zoomScaleSheetLayoutView="110" zoomScalePageLayoutView="0" workbookViewId="0" topLeftCell="A7">
      <selection activeCell="B35" sqref="B35"/>
    </sheetView>
  </sheetViews>
  <sheetFormatPr defaultColWidth="9.00390625" defaultRowHeight="12.75"/>
  <cols>
    <col min="1" max="1" width="10.125" style="0" customWidth="1"/>
    <col min="2" max="2" width="89.00390625" style="0" customWidth="1"/>
  </cols>
  <sheetData>
    <row r="1" spans="1:2" ht="36.75" customHeight="1">
      <c r="A1" s="592" t="s">
        <v>98</v>
      </c>
      <c r="B1" s="592"/>
    </row>
    <row r="2" spans="1:2" ht="15">
      <c r="A2" s="14" t="s">
        <v>96</v>
      </c>
      <c r="B2" s="14" t="s">
        <v>97</v>
      </c>
    </row>
    <row r="3" spans="1:2" ht="15">
      <c r="A3" s="14"/>
      <c r="B3" s="36" t="s">
        <v>99</v>
      </c>
    </row>
    <row r="4" spans="1:2" ht="15">
      <c r="A4" s="14">
        <v>205</v>
      </c>
      <c r="B4" s="19" t="s">
        <v>131</v>
      </c>
    </row>
    <row r="5" spans="1:2" ht="15">
      <c r="A5" s="14">
        <v>203</v>
      </c>
      <c r="B5" s="19" t="s">
        <v>132</v>
      </c>
    </row>
    <row r="6" spans="1:2" ht="15">
      <c r="A6" s="14">
        <v>208</v>
      </c>
      <c r="B6" s="19" t="s">
        <v>130</v>
      </c>
    </row>
    <row r="7" spans="1:2" ht="15">
      <c r="A7" s="14">
        <v>101</v>
      </c>
      <c r="B7" s="19" t="s">
        <v>133</v>
      </c>
    </row>
    <row r="8" spans="1:2" ht="15">
      <c r="A8" s="17">
        <v>206</v>
      </c>
      <c r="B8" s="18" t="s">
        <v>100</v>
      </c>
    </row>
    <row r="9" spans="1:2" ht="47.25" customHeight="1">
      <c r="A9" s="17" t="s">
        <v>153</v>
      </c>
      <c r="B9" s="18" t="s">
        <v>101</v>
      </c>
    </row>
    <row r="10" spans="1:2" ht="15">
      <c r="A10" s="17" t="s">
        <v>154</v>
      </c>
      <c r="B10" s="18" t="s">
        <v>102</v>
      </c>
    </row>
    <row r="11" spans="1:2" ht="15">
      <c r="A11" s="17">
        <v>301</v>
      </c>
      <c r="B11" s="18" t="s">
        <v>103</v>
      </c>
    </row>
    <row r="12" spans="1:2" ht="15">
      <c r="A12" s="17" t="s">
        <v>155</v>
      </c>
      <c r="B12" s="18" t="s">
        <v>104</v>
      </c>
    </row>
    <row r="13" spans="1:2" ht="15">
      <c r="A13" s="17" t="s">
        <v>156</v>
      </c>
      <c r="B13" s="18" t="s">
        <v>105</v>
      </c>
    </row>
    <row r="14" spans="1:2" ht="32.25" customHeight="1">
      <c r="A14" s="17" t="s">
        <v>157</v>
      </c>
      <c r="B14" s="18" t="s">
        <v>106</v>
      </c>
    </row>
    <row r="15" spans="1:2" ht="15">
      <c r="A15" s="17">
        <v>101.209</v>
      </c>
      <c r="B15" s="18" t="s">
        <v>107</v>
      </c>
    </row>
    <row r="16" spans="1:2" ht="15">
      <c r="A16" s="17">
        <v>207.208</v>
      </c>
      <c r="B16" s="18" t="s">
        <v>108</v>
      </c>
    </row>
    <row r="17" spans="1:2" ht="15">
      <c r="A17" s="17">
        <v>305</v>
      </c>
      <c r="B17" s="18" t="s">
        <v>109</v>
      </c>
    </row>
    <row r="18" spans="1:2" ht="15">
      <c r="A18" s="17">
        <v>307</v>
      </c>
      <c r="B18" s="18" t="s">
        <v>112</v>
      </c>
    </row>
    <row r="19" spans="1:2" ht="15">
      <c r="A19" s="17"/>
      <c r="B19" s="18" t="s">
        <v>110</v>
      </c>
    </row>
    <row r="20" spans="1:2" ht="15">
      <c r="A20" s="17"/>
      <c r="B20" s="35" t="s">
        <v>111</v>
      </c>
    </row>
    <row r="21" spans="1:2" ht="15">
      <c r="A21" s="17">
        <v>307</v>
      </c>
      <c r="B21" s="18" t="s">
        <v>112</v>
      </c>
    </row>
    <row r="22" spans="1:2" ht="15">
      <c r="A22" s="17">
        <v>304</v>
      </c>
      <c r="B22" s="18" t="s">
        <v>113</v>
      </c>
    </row>
    <row r="23" spans="1:2" ht="15">
      <c r="A23" s="17">
        <v>304</v>
      </c>
      <c r="B23" s="18" t="s">
        <v>114</v>
      </c>
    </row>
    <row r="24" spans="1:2" ht="15">
      <c r="A24" s="17">
        <v>4</v>
      </c>
      <c r="B24" s="18" t="s">
        <v>115</v>
      </c>
    </row>
    <row r="25" spans="1:2" ht="15">
      <c r="A25" s="17">
        <v>204</v>
      </c>
      <c r="B25" s="18" t="s">
        <v>116</v>
      </c>
    </row>
    <row r="26" spans="1:2" ht="15">
      <c r="A26" s="17">
        <v>407</v>
      </c>
      <c r="B26" s="18" t="s">
        <v>117</v>
      </c>
    </row>
    <row r="27" spans="1:2" ht="33" customHeight="1">
      <c r="A27" s="17">
        <v>210</v>
      </c>
      <c r="B27" s="18" t="s">
        <v>118</v>
      </c>
    </row>
    <row r="28" spans="1:2" ht="15">
      <c r="A28" s="17">
        <v>103</v>
      </c>
      <c r="B28" s="18" t="s">
        <v>119</v>
      </c>
    </row>
    <row r="29" spans="1:2" ht="15">
      <c r="A29" s="17"/>
      <c r="B29" s="18" t="s">
        <v>120</v>
      </c>
    </row>
    <row r="30" spans="1:2" ht="15">
      <c r="A30" s="17"/>
      <c r="B30" s="35" t="s">
        <v>121</v>
      </c>
    </row>
    <row r="31" spans="1:2" ht="15">
      <c r="A31" s="17">
        <v>222</v>
      </c>
      <c r="B31" s="18" t="s">
        <v>122</v>
      </c>
    </row>
    <row r="32" spans="1:2" ht="15">
      <c r="A32" s="17">
        <v>124</v>
      </c>
      <c r="B32" s="18" t="s">
        <v>123</v>
      </c>
    </row>
    <row r="33" spans="1:2" ht="15">
      <c r="A33" s="17">
        <v>126</v>
      </c>
      <c r="B33" s="18" t="s">
        <v>124</v>
      </c>
    </row>
    <row r="34" spans="1:2" ht="15">
      <c r="A34" s="17"/>
      <c r="B34" s="35" t="s">
        <v>125</v>
      </c>
    </row>
    <row r="35" spans="1:2" ht="15">
      <c r="A35" s="17">
        <v>201.202</v>
      </c>
      <c r="B35" s="18" t="s">
        <v>172</v>
      </c>
    </row>
    <row r="36" spans="1:2" ht="15">
      <c r="A36" s="17"/>
      <c r="B36" s="35" t="s">
        <v>126</v>
      </c>
    </row>
    <row r="37" spans="1:2" ht="15">
      <c r="A37" s="17"/>
      <c r="B37" s="18" t="s">
        <v>127</v>
      </c>
    </row>
    <row r="38" spans="1:2" ht="15">
      <c r="A38" s="17"/>
      <c r="B38" s="18" t="s">
        <v>128</v>
      </c>
    </row>
    <row r="39" ht="15">
      <c r="A39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5" max="6" man="1"/>
  </rowBreaks>
  <colBreaks count="2" manualBreakCount="2">
    <brk id="3" max="47" man="1"/>
    <brk id="5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12:C112"/>
  <sheetViews>
    <sheetView zoomScale="150" zoomScaleNormal="150" zoomScaleSheetLayoutView="90" zoomScalePageLayoutView="0" workbookViewId="0" topLeftCell="A19">
      <selection activeCell="F89" sqref="F89"/>
    </sheetView>
  </sheetViews>
  <sheetFormatPr defaultColWidth="9.00390625" defaultRowHeight="12.75"/>
  <cols>
    <col min="1" max="1" width="3.00390625" style="0" customWidth="1"/>
  </cols>
  <sheetData>
    <row r="35" s="89" customFormat="1" ht="12.75"/>
    <row r="36" s="89" customFormat="1" ht="12.75"/>
    <row r="68" ht="34.5" customHeight="1"/>
    <row r="111" ht="57" customHeight="1"/>
    <row r="112" spans="2:3" ht="15" customHeight="1">
      <c r="B112" s="42"/>
      <c r="C112" s="42"/>
    </row>
  </sheetData>
  <sheetProtection/>
  <printOptions/>
  <pageMargins left="0.009375" right="0.25" top="0.2109375" bottom="0.39843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58"/>
  <sheetViews>
    <sheetView tabSelected="1" view="pageBreakPreview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8.25390625" style="0" customWidth="1"/>
    <col min="2" max="2" width="44.25390625" style="0" customWidth="1"/>
    <col min="3" max="3" width="1.75390625" style="0" hidden="1" customWidth="1"/>
    <col min="4" max="11" width="5.75390625" style="0" customWidth="1"/>
    <col min="12" max="12" width="4.25390625" style="0" customWidth="1"/>
    <col min="13" max="13" width="9.25390625" style="0" customWidth="1"/>
  </cols>
  <sheetData>
    <row r="1" spans="1:10" ht="16.5" customHeight="1">
      <c r="A1" s="595" t="s">
        <v>139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11" s="1" customFormat="1" ht="10.5" customHeight="1">
      <c r="A2" s="534" t="s">
        <v>0</v>
      </c>
      <c r="B2" s="597" t="s">
        <v>94</v>
      </c>
      <c r="C2" s="48"/>
      <c r="D2" s="594" t="s">
        <v>138</v>
      </c>
      <c r="E2" s="594"/>
      <c r="F2" s="594"/>
      <c r="G2" s="594"/>
      <c r="H2" s="594"/>
      <c r="I2" s="594"/>
      <c r="J2" s="594"/>
      <c r="K2" s="594"/>
    </row>
    <row r="3" spans="1:11" s="1" customFormat="1" ht="9.75" customHeight="1">
      <c r="A3" s="535"/>
      <c r="B3" s="598"/>
      <c r="C3" s="49"/>
      <c r="D3" s="594"/>
      <c r="E3" s="594"/>
      <c r="F3" s="594"/>
      <c r="G3" s="594"/>
      <c r="H3" s="594"/>
      <c r="I3" s="594"/>
      <c r="J3" s="594"/>
      <c r="K3" s="594"/>
    </row>
    <row r="4" spans="1:11" s="1" customFormat="1" ht="9" customHeight="1">
      <c r="A4" s="535"/>
      <c r="B4" s="598"/>
      <c r="C4" s="51"/>
      <c r="D4" s="599" t="s">
        <v>47</v>
      </c>
      <c r="E4" s="600"/>
      <c r="F4" s="599" t="s">
        <v>48</v>
      </c>
      <c r="G4" s="600"/>
      <c r="H4" s="599" t="s">
        <v>49</v>
      </c>
      <c r="I4" s="600"/>
      <c r="J4" s="599"/>
      <c r="K4" s="600"/>
    </row>
    <row r="5" spans="1:11" s="1" customFormat="1" ht="12" customHeight="1">
      <c r="A5" s="535"/>
      <c r="B5" s="598"/>
      <c r="C5" s="50" t="s">
        <v>53</v>
      </c>
      <c r="D5" s="4" t="s">
        <v>55</v>
      </c>
      <c r="E5" s="4" t="s">
        <v>56</v>
      </c>
      <c r="F5" s="4" t="s">
        <v>57</v>
      </c>
      <c r="G5" s="4" t="s">
        <v>58</v>
      </c>
      <c r="H5" s="11" t="s">
        <v>59</v>
      </c>
      <c r="I5" s="11" t="s">
        <v>60</v>
      </c>
      <c r="J5" s="11"/>
      <c r="K5" s="13"/>
    </row>
    <row r="6" spans="1:11" s="2" customFormat="1" ht="9.75" customHeight="1">
      <c r="A6" s="25">
        <v>1</v>
      </c>
      <c r="B6" s="26">
        <v>2</v>
      </c>
      <c r="C6" s="26">
        <v>7</v>
      </c>
      <c r="D6" s="52"/>
      <c r="E6" s="52"/>
      <c r="F6" s="52"/>
      <c r="G6" s="52"/>
      <c r="H6" s="52"/>
      <c r="I6" s="52"/>
      <c r="J6" s="52"/>
      <c r="K6" s="53"/>
    </row>
    <row r="7" spans="1:13" s="94" customFormat="1" ht="9.75" customHeight="1">
      <c r="A7" s="45"/>
      <c r="B7" s="47" t="s">
        <v>338</v>
      </c>
      <c r="C7" s="46" t="e">
        <f>C8+C14+C17-#REF!-#REF!-#REF!-#REF!-#REF!-#REF!-#REF!</f>
        <v>#REF!</v>
      </c>
      <c r="D7" s="55"/>
      <c r="E7" s="55"/>
      <c r="F7" s="60"/>
      <c r="G7" s="60"/>
      <c r="H7" s="55"/>
      <c r="I7" s="55"/>
      <c r="J7" s="60"/>
      <c r="K7" s="66"/>
      <c r="L7" s="93"/>
      <c r="M7" s="93"/>
    </row>
    <row r="8" spans="1:114" s="96" customFormat="1" ht="9.75" customHeight="1">
      <c r="A8" s="39" t="s">
        <v>7</v>
      </c>
      <c r="B8" s="37" t="s">
        <v>61</v>
      </c>
      <c r="C8" s="38" t="e">
        <f>#REF!-#REF!</f>
        <v>#REF!</v>
      </c>
      <c r="D8" s="56"/>
      <c r="E8" s="56"/>
      <c r="F8" s="61"/>
      <c r="G8" s="61"/>
      <c r="H8" s="56"/>
      <c r="I8" s="56"/>
      <c r="J8" s="61"/>
      <c r="K8" s="67"/>
      <c r="L8" s="93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</row>
    <row r="9" spans="1:13" s="94" customFormat="1" ht="9.75" customHeight="1">
      <c r="A9" s="29" t="s">
        <v>2</v>
      </c>
      <c r="B9" s="77" t="s">
        <v>10</v>
      </c>
      <c r="C9" s="12" t="e">
        <f>#REF!-#REF!</f>
        <v>#REF!</v>
      </c>
      <c r="D9" s="54"/>
      <c r="E9" s="54"/>
      <c r="F9" s="59"/>
      <c r="G9" s="59"/>
      <c r="H9" s="54"/>
      <c r="I9" s="54"/>
      <c r="J9" s="59"/>
      <c r="K9" s="67"/>
      <c r="L9" s="93"/>
      <c r="M9" s="93"/>
    </row>
    <row r="10" spans="1:13" s="94" customFormat="1" ht="9.75" customHeight="1">
      <c r="A10" s="104" t="s">
        <v>9</v>
      </c>
      <c r="B10" s="80" t="s">
        <v>23</v>
      </c>
      <c r="C10" s="12" t="e">
        <f>#REF!-#REF!</f>
        <v>#REF!</v>
      </c>
      <c r="D10" s="57"/>
      <c r="E10" s="57"/>
      <c r="F10" s="105"/>
      <c r="G10" s="105"/>
      <c r="H10" s="54"/>
      <c r="I10" s="54"/>
      <c r="J10" s="59"/>
      <c r="K10" s="67"/>
      <c r="L10" s="93"/>
      <c r="M10" s="93"/>
    </row>
    <row r="11" spans="1:114" s="97" customFormat="1" ht="13.5" customHeight="1">
      <c r="A11" s="29" t="s">
        <v>3</v>
      </c>
      <c r="B11" s="77" t="s">
        <v>4</v>
      </c>
      <c r="C11" s="12" t="e">
        <f>#REF!-#REF!</f>
        <v>#REF!</v>
      </c>
      <c r="D11" s="54"/>
      <c r="E11" s="54"/>
      <c r="F11" s="62"/>
      <c r="G11" s="59"/>
      <c r="H11" s="54"/>
      <c r="I11" s="54"/>
      <c r="J11" s="59"/>
      <c r="K11" s="68"/>
      <c r="L11" s="93"/>
      <c r="M11" s="93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</row>
    <row r="12" spans="1:114" s="96" customFormat="1" ht="9.75" customHeight="1">
      <c r="A12" s="32" t="s">
        <v>11</v>
      </c>
      <c r="B12" s="101" t="s">
        <v>5</v>
      </c>
      <c r="C12" s="12" t="e">
        <f>#REF!-#REF!</f>
        <v>#REF!</v>
      </c>
      <c r="D12" s="57"/>
      <c r="E12" s="57"/>
      <c r="F12" s="62"/>
      <c r="G12" s="59"/>
      <c r="H12" s="54"/>
      <c r="I12" s="54"/>
      <c r="J12" s="59"/>
      <c r="K12" s="68"/>
      <c r="L12" s="93"/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</row>
    <row r="13" spans="1:114" s="96" customFormat="1" ht="9.75" customHeight="1">
      <c r="A13" s="32" t="s">
        <v>12</v>
      </c>
      <c r="B13" s="77" t="s">
        <v>146</v>
      </c>
      <c r="C13" s="12" t="e">
        <f>#REF!-#REF!</f>
        <v>#REF!</v>
      </c>
      <c r="D13" s="57"/>
      <c r="E13" s="57"/>
      <c r="F13" s="63"/>
      <c r="G13" s="105"/>
      <c r="H13" s="57"/>
      <c r="I13" s="57"/>
      <c r="J13" s="105"/>
      <c r="K13" s="68"/>
      <c r="L13" s="93"/>
      <c r="M13" s="9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</row>
    <row r="14" spans="1:114" s="96" customFormat="1" ht="9.75" customHeight="1">
      <c r="A14" s="106" t="s">
        <v>8</v>
      </c>
      <c r="B14" s="37" t="s">
        <v>62</v>
      </c>
      <c r="C14" s="38"/>
      <c r="D14" s="107"/>
      <c r="E14" s="107"/>
      <c r="F14" s="64"/>
      <c r="G14" s="61"/>
      <c r="H14" s="56"/>
      <c r="I14" s="56"/>
      <c r="J14" s="61"/>
      <c r="K14" s="68"/>
      <c r="L14" s="93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</row>
    <row r="15" spans="1:114" s="96" customFormat="1" ht="9.75" customHeight="1">
      <c r="A15" s="29" t="s">
        <v>6</v>
      </c>
      <c r="B15" s="30" t="s">
        <v>13</v>
      </c>
      <c r="C15" s="12" t="e">
        <f>#REF!-#REF!</f>
        <v>#REF!</v>
      </c>
      <c r="D15" s="54"/>
      <c r="E15" s="54"/>
      <c r="F15" s="62"/>
      <c r="G15" s="59"/>
      <c r="H15" s="54"/>
      <c r="I15" s="54"/>
      <c r="J15" s="59"/>
      <c r="K15" s="68"/>
      <c r="L15" s="93"/>
      <c r="M15" s="93"/>
      <c r="N15" s="98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</row>
    <row r="16" spans="1:114" s="96" customFormat="1" ht="9.75" customHeight="1">
      <c r="A16" s="29" t="s">
        <v>15</v>
      </c>
      <c r="B16" s="30" t="s">
        <v>14</v>
      </c>
      <c r="C16" s="12" t="e">
        <f>#REF!-#REF!</f>
        <v>#REF!</v>
      </c>
      <c r="D16" s="54"/>
      <c r="E16" s="54"/>
      <c r="F16" s="62"/>
      <c r="G16" s="59"/>
      <c r="H16" s="54"/>
      <c r="I16" s="54"/>
      <c r="J16" s="59"/>
      <c r="K16" s="68"/>
      <c r="L16" s="93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</row>
    <row r="17" spans="1:114" s="95" customFormat="1" ht="9.75" customHeight="1">
      <c r="A17" s="108" t="s">
        <v>24</v>
      </c>
      <c r="B17" s="109" t="s">
        <v>25</v>
      </c>
      <c r="C17" s="110" t="e">
        <f>C35+C18</f>
        <v>#REF!</v>
      </c>
      <c r="D17" s="56"/>
      <c r="E17" s="56"/>
      <c r="F17" s="64"/>
      <c r="G17" s="61"/>
      <c r="H17" s="56"/>
      <c r="I17" s="56"/>
      <c r="J17" s="61"/>
      <c r="K17" s="68"/>
      <c r="L17" s="93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</row>
    <row r="18" spans="1:114" s="96" customFormat="1" ht="9.75" customHeight="1">
      <c r="A18" s="39" t="s">
        <v>26</v>
      </c>
      <c r="B18" s="40" t="s">
        <v>63</v>
      </c>
      <c r="C18" s="100" t="e">
        <f>SUM(C19:C27)</f>
        <v>#REF!</v>
      </c>
      <c r="D18" s="56"/>
      <c r="E18" s="56"/>
      <c r="F18" s="64"/>
      <c r="G18" s="61"/>
      <c r="H18" s="56"/>
      <c r="I18" s="56"/>
      <c r="J18" s="61"/>
      <c r="K18" s="68"/>
      <c r="L18" s="93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</row>
    <row r="19" spans="1:114" s="96" customFormat="1" ht="9.75" customHeight="1">
      <c r="A19" s="29" t="s">
        <v>27</v>
      </c>
      <c r="B19" s="77" t="s">
        <v>20</v>
      </c>
      <c r="C19" s="22" t="e">
        <f>#REF!-#REF!</f>
        <v>#REF!</v>
      </c>
      <c r="D19" s="54"/>
      <c r="E19" s="54"/>
      <c r="F19" s="62"/>
      <c r="G19" s="59"/>
      <c r="H19" s="54"/>
      <c r="I19" s="54"/>
      <c r="J19" s="59"/>
      <c r="K19" s="60"/>
      <c r="L19" s="93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</row>
    <row r="20" spans="1:13" s="94" customFormat="1" ht="9.75" customHeight="1">
      <c r="A20" s="32" t="s">
        <v>28</v>
      </c>
      <c r="B20" s="101" t="s">
        <v>16</v>
      </c>
      <c r="C20" s="22" t="e">
        <f>#REF!-#REF!</f>
        <v>#REF!</v>
      </c>
      <c r="D20" s="111"/>
      <c r="E20" s="111"/>
      <c r="F20" s="62"/>
      <c r="G20" s="59"/>
      <c r="H20" s="54"/>
      <c r="I20" s="54"/>
      <c r="J20" s="59"/>
      <c r="K20" s="60"/>
      <c r="L20" s="93"/>
      <c r="M20" s="93"/>
    </row>
    <row r="21" spans="1:13" s="94" customFormat="1" ht="9.75" customHeight="1">
      <c r="A21" s="29" t="s">
        <v>29</v>
      </c>
      <c r="B21" s="77" t="s">
        <v>17</v>
      </c>
      <c r="C21" s="22" t="e">
        <f>#REF!-#REF!</f>
        <v>#REF!</v>
      </c>
      <c r="D21" s="54"/>
      <c r="E21" s="54"/>
      <c r="F21" s="62"/>
      <c r="G21" s="59"/>
      <c r="H21" s="54"/>
      <c r="I21" s="54"/>
      <c r="J21" s="59"/>
      <c r="K21" s="60"/>
      <c r="L21" s="93"/>
      <c r="M21" s="93"/>
    </row>
    <row r="22" spans="1:13" s="94" customFormat="1" ht="9.75" customHeight="1">
      <c r="A22" s="29" t="s">
        <v>30</v>
      </c>
      <c r="B22" s="77" t="s">
        <v>18</v>
      </c>
      <c r="C22" s="22" t="e">
        <f>#REF!-#REF!</f>
        <v>#REF!</v>
      </c>
      <c r="D22" s="54"/>
      <c r="E22" s="54"/>
      <c r="F22" s="62"/>
      <c r="G22" s="59"/>
      <c r="H22" s="54"/>
      <c r="I22" s="54"/>
      <c r="J22" s="59"/>
      <c r="K22" s="60"/>
      <c r="L22" s="93"/>
      <c r="M22" s="93"/>
    </row>
    <row r="23" spans="1:13" s="94" customFormat="1" ht="9.75" customHeight="1">
      <c r="A23" s="29" t="s">
        <v>31</v>
      </c>
      <c r="B23" s="77" t="s">
        <v>19</v>
      </c>
      <c r="C23" s="22" t="e">
        <f>#REF!-#REF!</f>
        <v>#REF!</v>
      </c>
      <c r="D23" s="54"/>
      <c r="E23" s="54"/>
      <c r="F23" s="62"/>
      <c r="G23" s="59"/>
      <c r="H23" s="54"/>
      <c r="I23" s="54"/>
      <c r="J23" s="59"/>
      <c r="K23" s="60"/>
      <c r="L23" s="93"/>
      <c r="M23" s="93"/>
    </row>
    <row r="24" spans="1:13" s="94" customFormat="1" ht="9.75" customHeight="1">
      <c r="A24" s="32" t="s">
        <v>32</v>
      </c>
      <c r="B24" s="77" t="s">
        <v>74</v>
      </c>
      <c r="C24" s="22" t="e">
        <f>#REF!-#REF!</f>
        <v>#REF!</v>
      </c>
      <c r="D24" s="54"/>
      <c r="E24" s="54"/>
      <c r="F24" s="62"/>
      <c r="G24" s="59"/>
      <c r="H24" s="54"/>
      <c r="I24" s="54"/>
      <c r="J24" s="59"/>
      <c r="K24" s="60"/>
      <c r="L24" s="93"/>
      <c r="M24" s="93"/>
    </row>
    <row r="25" spans="1:13" s="94" customFormat="1" ht="9.75" customHeight="1">
      <c r="A25" s="32" t="s">
        <v>33</v>
      </c>
      <c r="B25" s="77" t="s">
        <v>75</v>
      </c>
      <c r="C25" s="22" t="e">
        <f>#REF!-#REF!</f>
        <v>#REF!</v>
      </c>
      <c r="D25" s="54"/>
      <c r="E25" s="54"/>
      <c r="F25" s="62"/>
      <c r="G25" s="59"/>
      <c r="H25" s="54"/>
      <c r="I25" s="54"/>
      <c r="J25" s="59"/>
      <c r="K25" s="60"/>
      <c r="L25" s="93"/>
      <c r="M25" s="93"/>
    </row>
    <row r="26" spans="1:13" s="94" customFormat="1" ht="9.75" customHeight="1">
      <c r="A26" s="32" t="s">
        <v>34</v>
      </c>
      <c r="B26" s="77" t="s">
        <v>22</v>
      </c>
      <c r="C26" s="22" t="e">
        <f>#REF!-#REF!</f>
        <v>#REF!</v>
      </c>
      <c r="D26" s="54"/>
      <c r="E26" s="54"/>
      <c r="F26" s="62"/>
      <c r="G26" s="59"/>
      <c r="H26" s="54"/>
      <c r="I26" s="54"/>
      <c r="J26" s="59"/>
      <c r="K26" s="60"/>
      <c r="L26" s="93"/>
      <c r="M26" s="93"/>
    </row>
    <row r="27" spans="1:13" s="94" customFormat="1" ht="9.75" customHeight="1">
      <c r="A27" s="32" t="s">
        <v>35</v>
      </c>
      <c r="B27" s="77" t="s">
        <v>21</v>
      </c>
      <c r="C27" s="22" t="e">
        <f>#REF!-#REF!</f>
        <v>#REF!</v>
      </c>
      <c r="D27" s="54"/>
      <c r="E27" s="54"/>
      <c r="F27" s="62"/>
      <c r="G27" s="59"/>
      <c r="H27" s="54"/>
      <c r="I27" s="54"/>
      <c r="J27" s="59"/>
      <c r="K27" s="60"/>
      <c r="L27" s="93"/>
      <c r="M27" s="93"/>
    </row>
    <row r="28" spans="1:13" s="94" customFormat="1" ht="9.75" customHeight="1">
      <c r="A28" s="32" t="s">
        <v>44</v>
      </c>
      <c r="B28" s="77" t="s">
        <v>140</v>
      </c>
      <c r="C28" s="22"/>
      <c r="D28" s="54"/>
      <c r="E28" s="54"/>
      <c r="F28" s="62"/>
      <c r="G28" s="59"/>
      <c r="H28" s="54"/>
      <c r="I28" s="54"/>
      <c r="J28" s="59"/>
      <c r="K28" s="60"/>
      <c r="L28" s="93"/>
      <c r="M28" s="93"/>
    </row>
    <row r="29" spans="1:13" s="94" customFormat="1" ht="9.75" customHeight="1">
      <c r="A29" s="32" t="s">
        <v>45</v>
      </c>
      <c r="B29" s="77" t="s">
        <v>141</v>
      </c>
      <c r="C29" s="22"/>
      <c r="D29" s="54"/>
      <c r="E29" s="54"/>
      <c r="F29" s="62"/>
      <c r="G29" s="59"/>
      <c r="H29" s="54"/>
      <c r="I29" s="54"/>
      <c r="J29" s="59"/>
      <c r="K29" s="60"/>
      <c r="L29" s="93"/>
      <c r="M29" s="93"/>
    </row>
    <row r="30" spans="1:13" s="94" customFormat="1" ht="9.75" customHeight="1">
      <c r="A30" s="32" t="s">
        <v>46</v>
      </c>
      <c r="B30" s="77" t="s">
        <v>143</v>
      </c>
      <c r="C30" s="22"/>
      <c r="D30" s="54"/>
      <c r="E30" s="54"/>
      <c r="F30" s="62"/>
      <c r="G30" s="59"/>
      <c r="H30" s="54"/>
      <c r="I30" s="54"/>
      <c r="J30" s="59"/>
      <c r="K30" s="60"/>
      <c r="L30" s="93"/>
      <c r="M30" s="93"/>
    </row>
    <row r="31" spans="1:13" s="1" customFormat="1" ht="9.75" customHeight="1">
      <c r="A31" s="32" t="s">
        <v>142</v>
      </c>
      <c r="B31" s="77" t="s">
        <v>145</v>
      </c>
      <c r="C31" s="22"/>
      <c r="D31" s="54"/>
      <c r="E31" s="54"/>
      <c r="F31" s="62"/>
      <c r="G31" s="59"/>
      <c r="H31" s="54"/>
      <c r="I31" s="54"/>
      <c r="J31" s="59"/>
      <c r="K31" s="60"/>
      <c r="L31" s="23"/>
      <c r="M31" s="23"/>
    </row>
    <row r="32" spans="1:13" s="1" customFormat="1" ht="9.75" customHeight="1">
      <c r="A32" s="32" t="s">
        <v>144</v>
      </c>
      <c r="B32" s="77" t="s">
        <v>167</v>
      </c>
      <c r="C32" s="22"/>
      <c r="D32" s="54"/>
      <c r="E32" s="54"/>
      <c r="F32" s="62"/>
      <c r="G32" s="59"/>
      <c r="H32" s="54"/>
      <c r="I32" s="54"/>
      <c r="J32" s="59"/>
      <c r="K32" s="60"/>
      <c r="L32" s="24"/>
      <c r="M32" s="23"/>
    </row>
    <row r="33" spans="1:11" s="23" customFormat="1" ht="9.75" customHeight="1">
      <c r="A33" s="32" t="s">
        <v>158</v>
      </c>
      <c r="B33" s="77" t="s">
        <v>150</v>
      </c>
      <c r="C33" s="22"/>
      <c r="D33" s="54"/>
      <c r="E33" s="54"/>
      <c r="F33" s="62"/>
      <c r="G33" s="59"/>
      <c r="H33" s="54"/>
      <c r="I33" s="54"/>
      <c r="J33" s="59"/>
      <c r="K33" s="60"/>
    </row>
    <row r="34" spans="1:13" s="1" customFormat="1" ht="9.75" customHeight="1">
      <c r="A34" s="32" t="s">
        <v>169</v>
      </c>
      <c r="B34" s="77" t="s">
        <v>168</v>
      </c>
      <c r="C34" s="22"/>
      <c r="D34" s="54"/>
      <c r="E34" s="54"/>
      <c r="F34" s="62"/>
      <c r="G34" s="59"/>
      <c r="H34" s="54"/>
      <c r="I34" s="54"/>
      <c r="J34" s="59"/>
      <c r="K34" s="68"/>
      <c r="L34" s="23"/>
      <c r="M34" s="23"/>
    </row>
    <row r="35" spans="1:13" s="1" customFormat="1" ht="24" customHeight="1">
      <c r="A35" s="39" t="s">
        <v>36</v>
      </c>
      <c r="B35" s="40" t="s">
        <v>37</v>
      </c>
      <c r="C35" s="41" t="e">
        <f>C36+C42+C46+#REF!+C48</f>
        <v>#REF!</v>
      </c>
      <c r="D35" s="56"/>
      <c r="E35" s="56"/>
      <c r="F35" s="64"/>
      <c r="G35" s="61"/>
      <c r="H35" s="56"/>
      <c r="I35" s="56"/>
      <c r="J35" s="61"/>
      <c r="K35" s="68"/>
      <c r="L35" s="23"/>
      <c r="M35" s="23"/>
    </row>
    <row r="36" spans="1:11" s="23" customFormat="1" ht="9.75" customHeight="1">
      <c r="A36" s="39" t="s">
        <v>38</v>
      </c>
      <c r="B36" s="40" t="s">
        <v>76</v>
      </c>
      <c r="C36" s="38" t="e">
        <f>#REF!-#REF!</f>
        <v>#REF!</v>
      </c>
      <c r="D36" s="54"/>
      <c r="E36" s="54"/>
      <c r="F36" s="62"/>
      <c r="G36" s="59"/>
      <c r="H36" s="54"/>
      <c r="I36" s="54"/>
      <c r="J36" s="59"/>
      <c r="K36" s="68"/>
    </row>
    <row r="37" spans="1:13" s="1" customFormat="1" ht="9.75" customHeight="1">
      <c r="A37" s="29" t="s">
        <v>64</v>
      </c>
      <c r="B37" s="30" t="s">
        <v>77</v>
      </c>
      <c r="C37" s="22" t="e">
        <f>#REF!-#REF!</f>
        <v>#REF!</v>
      </c>
      <c r="D37" s="54"/>
      <c r="E37" s="54"/>
      <c r="F37" s="62"/>
      <c r="G37" s="59"/>
      <c r="H37" s="54"/>
      <c r="I37" s="54"/>
      <c r="J37" s="59"/>
      <c r="K37" s="60"/>
      <c r="L37" s="23"/>
      <c r="M37" s="23"/>
    </row>
    <row r="38" spans="1:11" s="23" customFormat="1" ht="19.5" customHeight="1">
      <c r="A38" s="29" t="s">
        <v>177</v>
      </c>
      <c r="B38" s="30" t="s">
        <v>171</v>
      </c>
      <c r="C38" s="22" t="e">
        <f>#REF!-#REF!</f>
        <v>#REF!</v>
      </c>
      <c r="D38" s="54"/>
      <c r="E38" s="54"/>
      <c r="F38" s="62"/>
      <c r="G38" s="59"/>
      <c r="H38" s="54"/>
      <c r="I38" s="54"/>
      <c r="J38" s="59"/>
      <c r="K38" s="60"/>
    </row>
    <row r="39" spans="1:13" s="1" customFormat="1" ht="22.5">
      <c r="A39" s="29" t="s">
        <v>65</v>
      </c>
      <c r="B39" s="31" t="s">
        <v>78</v>
      </c>
      <c r="C39" s="22" t="e">
        <f>#REF!-#REF!</f>
        <v>#REF!</v>
      </c>
      <c r="D39" s="57"/>
      <c r="E39" s="57"/>
      <c r="F39" s="63"/>
      <c r="G39" s="59"/>
      <c r="H39" s="54"/>
      <c r="I39" s="54"/>
      <c r="J39" s="59"/>
      <c r="K39" s="68"/>
      <c r="L39" s="23"/>
      <c r="M39" s="23"/>
    </row>
    <row r="40" spans="1:11" s="23" customFormat="1" ht="23.25" customHeight="1">
      <c r="A40" s="113" t="s">
        <v>159</v>
      </c>
      <c r="B40" s="31" t="s">
        <v>78</v>
      </c>
      <c r="C40" s="22" t="e">
        <f>#REF!-#REF!</f>
        <v>#REF!</v>
      </c>
      <c r="D40" s="57"/>
      <c r="E40" s="57"/>
      <c r="F40" s="63"/>
      <c r="G40" s="59"/>
      <c r="H40" s="54"/>
      <c r="I40" s="54"/>
      <c r="J40" s="59"/>
      <c r="K40" s="68"/>
    </row>
    <row r="41" spans="1:13" s="1" customFormat="1" ht="14.25" customHeight="1">
      <c r="A41" s="113" t="s">
        <v>160</v>
      </c>
      <c r="B41" s="31" t="s">
        <v>178</v>
      </c>
      <c r="C41" s="22" t="e">
        <f>#REF!-#REF!</f>
        <v>#REF!</v>
      </c>
      <c r="D41" s="57"/>
      <c r="E41" s="57"/>
      <c r="F41" s="63"/>
      <c r="G41" s="59"/>
      <c r="H41" s="54"/>
      <c r="I41" s="54"/>
      <c r="J41" s="59"/>
      <c r="K41" s="68"/>
      <c r="L41" s="23"/>
      <c r="M41" s="23"/>
    </row>
    <row r="42" spans="1:13" s="1" customFormat="1" ht="22.5">
      <c r="A42" s="39" t="s">
        <v>39</v>
      </c>
      <c r="B42" s="40" t="s">
        <v>80</v>
      </c>
      <c r="C42" s="38" t="e">
        <f>#REF!-#REF!</f>
        <v>#REF!</v>
      </c>
      <c r="D42" s="54"/>
      <c r="E42" s="54"/>
      <c r="F42" s="62"/>
      <c r="G42" s="59"/>
      <c r="H42" s="54"/>
      <c r="I42" s="54"/>
      <c r="J42" s="59"/>
      <c r="K42" s="68"/>
      <c r="L42" s="23"/>
      <c r="M42" s="23"/>
    </row>
    <row r="43" spans="1:13" s="1" customFormat="1" ht="15.75" customHeight="1">
      <c r="A43" s="29" t="s">
        <v>68</v>
      </c>
      <c r="B43" s="30" t="s">
        <v>79</v>
      </c>
      <c r="C43" s="22" t="e">
        <f>#REF!-#REF!</f>
        <v>#REF!</v>
      </c>
      <c r="D43" s="54"/>
      <c r="E43" s="54"/>
      <c r="F43" s="62"/>
      <c r="G43" s="59"/>
      <c r="H43" s="54"/>
      <c r="I43" s="54"/>
      <c r="J43" s="59"/>
      <c r="K43" s="68"/>
      <c r="L43" s="23"/>
      <c r="M43" s="23"/>
    </row>
    <row r="44" spans="1:11" s="1" customFormat="1" ht="15" customHeight="1">
      <c r="A44" s="113" t="s">
        <v>165</v>
      </c>
      <c r="B44" s="30" t="s">
        <v>162</v>
      </c>
      <c r="C44" s="22" t="e">
        <f>#REF!-#REF!</f>
        <v>#REF!</v>
      </c>
      <c r="D44" s="54"/>
      <c r="E44" s="54"/>
      <c r="F44" s="62"/>
      <c r="G44" s="59"/>
      <c r="H44" s="54"/>
      <c r="I44" s="54"/>
      <c r="J44" s="59"/>
      <c r="K44" s="68"/>
    </row>
    <row r="45" spans="1:11" ht="22.5">
      <c r="A45" s="113" t="s">
        <v>166</v>
      </c>
      <c r="B45" s="30" t="s">
        <v>161</v>
      </c>
      <c r="C45" s="22" t="e">
        <f>#REF!-#REF!</f>
        <v>#REF!</v>
      </c>
      <c r="D45" s="54"/>
      <c r="E45" s="54"/>
      <c r="F45" s="62"/>
      <c r="G45" s="59"/>
      <c r="H45" s="54"/>
      <c r="I45" s="54"/>
      <c r="J45" s="59"/>
      <c r="K45" s="68"/>
    </row>
    <row r="46" spans="1:11" ht="31.5">
      <c r="A46" s="40" t="s">
        <v>40</v>
      </c>
      <c r="B46" s="86" t="s">
        <v>176</v>
      </c>
      <c r="C46" s="38"/>
      <c r="D46" s="54"/>
      <c r="E46" s="54"/>
      <c r="F46" s="62"/>
      <c r="G46" s="59"/>
      <c r="H46" s="54"/>
      <c r="I46" s="54"/>
      <c r="J46" s="59"/>
      <c r="K46" s="68"/>
    </row>
    <row r="47" spans="1:11" ht="22.5">
      <c r="A47" s="29" t="s">
        <v>82</v>
      </c>
      <c r="B47" s="37" t="s">
        <v>135</v>
      </c>
      <c r="C47" s="12"/>
      <c r="D47" s="54"/>
      <c r="E47" s="54"/>
      <c r="F47" s="62"/>
      <c r="G47" s="59"/>
      <c r="H47" s="54"/>
      <c r="I47" s="54"/>
      <c r="J47" s="59"/>
      <c r="K47" s="68"/>
    </row>
    <row r="48" spans="1:11" ht="25.5">
      <c r="A48" s="40" t="s">
        <v>43</v>
      </c>
      <c r="B48" s="92" t="s">
        <v>151</v>
      </c>
      <c r="C48" s="38"/>
      <c r="D48" s="56"/>
      <c r="E48" s="54"/>
      <c r="F48" s="62"/>
      <c r="G48" s="59"/>
      <c r="H48" s="54"/>
      <c r="I48" s="54"/>
      <c r="J48" s="59"/>
      <c r="K48" s="60"/>
    </row>
    <row r="49" spans="1:11" ht="38.25">
      <c r="A49" s="30" t="s">
        <v>163</v>
      </c>
      <c r="B49" s="91" t="s">
        <v>149</v>
      </c>
      <c r="C49" s="22"/>
      <c r="D49" s="54"/>
      <c r="E49" s="54"/>
      <c r="F49" s="62"/>
      <c r="G49" s="59"/>
      <c r="H49" s="54"/>
      <c r="I49" s="54"/>
      <c r="J49" s="59"/>
      <c r="K49" s="60"/>
    </row>
    <row r="50" spans="1:11" ht="22.5">
      <c r="A50" s="30" t="s">
        <v>170</v>
      </c>
      <c r="B50" s="91" t="s">
        <v>152</v>
      </c>
      <c r="C50" s="22"/>
      <c r="D50" s="54"/>
      <c r="E50" s="54"/>
      <c r="F50" s="62"/>
      <c r="G50" s="59"/>
      <c r="H50" s="54"/>
      <c r="I50" s="54"/>
      <c r="J50" s="59"/>
      <c r="K50" s="60"/>
    </row>
    <row r="51" spans="1:11" ht="12.75">
      <c r="A51" s="30"/>
      <c r="B51" s="30"/>
      <c r="C51" s="22"/>
      <c r="D51" s="54"/>
      <c r="E51" s="54"/>
      <c r="F51" s="62"/>
      <c r="G51" s="59"/>
      <c r="H51" s="54"/>
      <c r="I51" s="54"/>
      <c r="J51" s="59"/>
      <c r="K51" s="65"/>
    </row>
    <row r="52" spans="1:11" ht="12.75">
      <c r="A52" s="593"/>
      <c r="B52" s="593"/>
      <c r="C52" s="43"/>
      <c r="D52" s="58"/>
      <c r="E52" s="58"/>
      <c r="F52" s="65">
        <f>SUM(F9:F51)</f>
        <v>0</v>
      </c>
      <c r="G52" s="65">
        <f>SUM(G9:G51)</f>
        <v>0</v>
      </c>
      <c r="H52" s="58">
        <f>SUM(H9:H51)</f>
        <v>0</v>
      </c>
      <c r="I52" s="58">
        <f>SUM(I9:I51)</f>
        <v>0</v>
      </c>
      <c r="J52" s="65">
        <f>SUM(J9:J51)</f>
        <v>0</v>
      </c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</sheetData>
  <sheetProtection/>
  <mergeCells count="9">
    <mergeCell ref="A52:B52"/>
    <mergeCell ref="D2:K3"/>
    <mergeCell ref="A1:J1"/>
    <mergeCell ref="A2:A5"/>
    <mergeCell ref="B2:B5"/>
    <mergeCell ref="D4:E4"/>
    <mergeCell ref="F4:G4"/>
    <mergeCell ref="H4:I4"/>
    <mergeCell ref="J4:K4"/>
  </mergeCells>
  <printOptions/>
  <pageMargins left="0.7874015748031497" right="0.31496062992125984" top="0.5118110236220472" bottom="0.7480314960629921" header="0.31496062992125984" footer="0.31496062992125984"/>
  <pageSetup horizontalDpi="600" verticalDpi="6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Ольга</cp:lastModifiedBy>
  <cp:lastPrinted>2019-07-22T07:32:30Z</cp:lastPrinted>
  <dcterms:created xsi:type="dcterms:W3CDTF">2000-06-29T10:31:41Z</dcterms:created>
  <dcterms:modified xsi:type="dcterms:W3CDTF">2019-07-22T07:32:39Z</dcterms:modified>
  <cp:category/>
  <cp:version/>
  <cp:contentType/>
  <cp:contentStatus/>
</cp:coreProperties>
</file>