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Св_Титова\Рабочий стол\РАТК учебная работа\ОУП\ОУП 2023-2024\РУП\Ростов\"/>
    </mc:Choice>
  </mc:AlternateContent>
  <xr:revisionPtr revIDLastSave="0" documentId="13_ncr:1_{B3A6EA6C-2A45-43BD-9ABD-3CD962CA66C3}" xr6:coauthVersionLast="47" xr6:coauthVersionMax="47" xr10:uidLastSave="{00000000-0000-0000-0000-000000000000}"/>
  <bookViews>
    <workbookView xWindow="-120" yWindow="-120" windowWidth="30960" windowHeight="16920" activeTab="3" xr2:uid="{00000000-000D-0000-FFFF-FFFF00000000}"/>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'!$A$1:$V$115</definedName>
    <definedName name="_xlnm.Print_Area" localSheetId="4">'3 Кабинеты'!$A$1:$C$80</definedName>
    <definedName name="_xlnm.Print_Area" localSheetId="5">'4 ПЗ'!$A$1:$P$142</definedName>
    <definedName name="_xlnm.Print_Area" localSheetId="2">'График '!$A$1:$CB$55</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9" l="1"/>
  <c r="L13" i="9"/>
  <c r="L12" i="9" s="1"/>
  <c r="J13" i="9"/>
  <c r="R13" i="9"/>
  <c r="R12" i="9" s="1"/>
  <c r="Q13" i="9"/>
  <c r="Q12" i="9" s="1"/>
  <c r="J12" i="9"/>
  <c r="I13" i="9"/>
  <c r="I12" i="9"/>
  <c r="G13" i="9"/>
  <c r="R27" i="9"/>
  <c r="Q27" i="9"/>
  <c r="L27" i="9"/>
  <c r="J27" i="9"/>
  <c r="I27" i="9"/>
  <c r="G27" i="9"/>
  <c r="N83" i="9" l="1"/>
  <c r="M83" i="9"/>
  <c r="I83" i="9"/>
  <c r="O83" i="9"/>
  <c r="H83" i="9"/>
  <c r="K83" i="9"/>
  <c r="Q85" i="9"/>
  <c r="R85" i="9"/>
  <c r="S83" i="9" l="1"/>
  <c r="S85" i="9" s="1"/>
  <c r="U83" i="9"/>
  <c r="P83" i="9"/>
  <c r="R83" i="9"/>
  <c r="T83" i="9"/>
  <c r="L83" i="9"/>
  <c r="J83" i="9"/>
  <c r="G83" i="9"/>
  <c r="Q83" i="9"/>
  <c r="BP16" i="4" l="1"/>
  <c r="I5" i="8" l="1"/>
  <c r="H8" i="8"/>
  <c r="G8" i="8"/>
  <c r="F8" i="8"/>
  <c r="E8" i="8"/>
  <c r="D8" i="8"/>
  <c r="C8" i="8"/>
  <c r="B8" i="8"/>
  <c r="I6" i="8"/>
  <c r="I7" i="8"/>
  <c r="BP17" i="4"/>
  <c r="CB17" i="4" s="1"/>
  <c r="U90" i="9"/>
  <c r="CB16" i="4"/>
  <c r="BP18" i="4"/>
  <c r="BR19" i="4"/>
  <c r="BS19" i="4"/>
  <c r="BT19" i="4"/>
  <c r="BU19" i="4"/>
  <c r="BV19" i="4"/>
  <c r="BX19" i="4"/>
  <c r="BY19" i="4"/>
  <c r="BZ19" i="4"/>
  <c r="CA19" i="4"/>
  <c r="I8" i="8" l="1"/>
  <c r="CB18" i="4"/>
  <c r="CB19" i="4" s="1"/>
  <c r="BP19" i="4"/>
</calcChain>
</file>

<file path=xl/sharedStrings.xml><?xml version="1.0" encoding="utf-8"?>
<sst xmlns="http://schemas.openxmlformats.org/spreadsheetml/2006/main" count="293" uniqueCount="229">
  <si>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</si>
  <si>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</si>
  <si>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</si>
  <si>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</si>
  <si>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</si>
  <si>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</si>
  <si>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</si>
  <si>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</si>
  <si>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</si>
  <si>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</si>
  <si>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</si>
  <si>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</si>
  <si>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</si>
  <si>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</si>
  <si>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</si>
  <si>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</si>
  <si>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</si>
  <si>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</si>
  <si>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</si>
  <si>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</si>
  <si>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</si>
  <si>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</si>
  <si>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</si>
  <si>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</si>
  <si>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</si>
  <si>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</si>
  <si>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</si>
  <si>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</si>
  <si>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</si>
  <si>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</si>
  <si>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</si>
  <si>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</si>
  <si>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</si>
  <si>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</si>
  <si>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</si>
  <si>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Иностранный язык</t>
  </si>
  <si>
    <t>Физическая культура</t>
  </si>
  <si>
    <t>Наименование</t>
  </si>
  <si>
    <t>пп</t>
  </si>
  <si>
    <t>Условные обозначения:</t>
  </si>
  <si>
    <t>-теоретическое обучение</t>
  </si>
  <si>
    <t>-промежуточная аттестация</t>
  </si>
  <si>
    <t>-каникулы</t>
  </si>
  <si>
    <t>стажиров</t>
  </si>
  <si>
    <t>Математика</t>
  </si>
  <si>
    <t>пс</t>
  </si>
  <si>
    <t>диплом. проект.</t>
  </si>
  <si>
    <t>18    24</t>
  </si>
  <si>
    <t>Экз.сессии, нед</t>
  </si>
  <si>
    <t>История</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</si>
  <si>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</si>
  <si>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</si>
  <si>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</si>
  <si>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</si>
  <si>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</si>
  <si>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</si>
  <si>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</si>
  <si>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</si>
  <si>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</si>
  <si>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</si>
  <si>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</si>
  <si>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</si>
  <si>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</si>
  <si>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</si>
  <si>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</si>
  <si>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</si>
  <si>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</si>
  <si>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</si>
  <si>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</si>
  <si>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</si>
  <si>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</si>
  <si>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Недельная нагрузка, час</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</si>
  <si>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</si>
  <si>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</si>
  <si>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</si>
  <si>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</si>
  <si>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</si>
  <si>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</si>
  <si>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</si>
  <si>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</si>
  <si>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</si>
  <si>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</si>
  <si>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</si>
  <si>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</si>
  <si>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</si>
  <si>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</si>
  <si>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</si>
  <si>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</si>
  <si>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</si>
  <si>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</si>
  <si>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</si>
  <si>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</si>
  <si>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</si>
  <si>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</si>
  <si>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</si>
  <si>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</si>
  <si>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</si>
  <si>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</si>
  <si>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</si>
  <si>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</si>
  <si>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</si>
  <si>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</si>
  <si>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</si>
  <si>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</si>
  <si>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</si>
  <si>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</si>
  <si>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</si>
  <si>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</si>
  <si>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</si>
  <si>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География</t>
  </si>
  <si>
    <t>Экономика</t>
  </si>
  <si>
    <t>Право</t>
  </si>
  <si>
    <t>"_____" ____________ 20_____ г.</t>
  </si>
  <si>
    <t xml:space="preserve">Профиль получаемого профессионального </t>
  </si>
  <si>
    <t>9      15</t>
  </si>
  <si>
    <t>25      31</t>
  </si>
  <si>
    <t>2        8</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</si>
  <si>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</si>
  <si>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</si>
  <si>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</si>
  <si>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</si>
  <si>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</si>
  <si>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</si>
  <si>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</si>
  <si>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</si>
  <si>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</si>
  <si>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</si>
  <si>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</si>
  <si>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</si>
  <si>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</si>
  <si>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</si>
  <si>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</si>
  <si>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</si>
  <si>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</si>
  <si>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</si>
  <si>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</si>
  <si>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</si>
  <si>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</si>
  <si>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r>
      <t xml:space="preserve">образования - </t>
    </r>
    <r>
      <rPr>
        <b/>
        <sz val="14"/>
        <rFont val="Times New Roman"/>
        <family val="1"/>
        <charset val="204"/>
      </rPr>
      <t>социально - экономический</t>
    </r>
    <r>
      <rPr>
        <sz val="14"/>
        <rFont val="Times New Roman"/>
        <family val="1"/>
        <charset val="204"/>
      </rPr>
      <t xml:space="preserve"> </t>
    </r>
  </si>
  <si>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</si>
  <si>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</si>
  <si>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</si>
  <si>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</si>
  <si>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</si>
  <si>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</si>
  <si>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</si>
  <si>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Литература</t>
  </si>
  <si>
    <t>экзамены</t>
  </si>
  <si>
    <t>зачеты</t>
  </si>
  <si>
    <t>в том числе</t>
  </si>
  <si>
    <t>промежуточная аттестация</t>
  </si>
  <si>
    <t>22 нед.</t>
  </si>
  <si>
    <t>Объем образовательной нагрузки</t>
  </si>
  <si>
    <t>всего занятий</t>
  </si>
  <si>
    <t>теоретическое обучение</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</si>
  <si>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</si>
  <si>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</si>
  <si>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</si>
  <si>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</si>
  <si>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</si>
  <si>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</si>
  <si>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</si>
  <si>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Обществознание</t>
  </si>
  <si>
    <t>17 нед.</t>
  </si>
  <si>
    <t>24</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</si>
  <si>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</si>
  <si>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</si>
  <si>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</si>
  <si>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</si>
  <si>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</si>
  <si>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</si>
  <si>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</si>
  <si>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</si>
  <si>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</si>
  <si>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</si>
  <si>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</si>
  <si>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</si>
  <si>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</si>
  <si>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</si>
  <si>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</si>
  <si>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</si>
  <si>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</si>
  <si>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</si>
  <si>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</si>
  <si>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</si>
  <si>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</si>
  <si>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</si>
  <si>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</si>
  <si>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</si>
  <si>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</si>
  <si>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</si>
  <si>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индивидуальный учебный проект</t>
  </si>
  <si>
    <t>в форме практической подготоки</t>
  </si>
  <si>
    <t>***</t>
  </si>
  <si>
    <t>ООД.00</t>
  </si>
  <si>
    <t>Обязательные общеобразовательные дисциплины</t>
  </si>
  <si>
    <t>Русский язык (включая Родной язык)</t>
  </si>
  <si>
    <t>ит/-</t>
  </si>
  <si>
    <t>-/Э</t>
  </si>
  <si>
    <t>ООД.01</t>
  </si>
  <si>
    <t>ООД.02</t>
  </si>
  <si>
    <t>ООД.03</t>
  </si>
  <si>
    <t>ООД.04</t>
  </si>
  <si>
    <t>-/Дз</t>
  </si>
  <si>
    <t>Информатика</t>
  </si>
  <si>
    <t>ООД.05</t>
  </si>
  <si>
    <t>Физика</t>
  </si>
  <si>
    <t>ООД.06</t>
  </si>
  <si>
    <t>Химия</t>
  </si>
  <si>
    <t>ООД.07</t>
  </si>
  <si>
    <t>Биология</t>
  </si>
  <si>
    <t>ит/Дз</t>
  </si>
  <si>
    <t>з/Дз</t>
  </si>
  <si>
    <t>ООД.08</t>
  </si>
  <si>
    <t>ООД.09</t>
  </si>
  <si>
    <t>ООД.10</t>
  </si>
  <si>
    <t>ОДВ.00</t>
  </si>
  <si>
    <t>Общеобразовательные дисциплины по выбору</t>
  </si>
  <si>
    <t>Технология (индивидуальный проект)</t>
  </si>
  <si>
    <t>Дз/-</t>
  </si>
  <si>
    <t>ОДВ.13</t>
  </si>
  <si>
    <t>ООД.11</t>
  </si>
  <si>
    <t>ООД.12</t>
  </si>
  <si>
    <t>ОДВ.14</t>
  </si>
  <si>
    <t>ОДВ.15</t>
  </si>
  <si>
    <t>72</t>
  </si>
  <si>
    <t>Химии</t>
  </si>
  <si>
    <t>Биологии</t>
  </si>
  <si>
    <t xml:space="preserve">             3. План учебного процесса 43.02.06 Сервис на транспорте (по видам транспорта)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</si>
</sst>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s>
  <fills count="18">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19">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49" fontId="4" fillId="13" borderId="2" xfId="0" applyNumberFormat="1"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49" fontId="4" fillId="13"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0" fontId="15" fillId="13" borderId="1" xfId="0" applyFont="1" applyFill="1" applyBorder="1" applyAlignment="1">
      <alignment horizontal="left"/>
    </xf>
    <xf numFmtId="0" fontId="15" fillId="13" borderId="2" xfId="0" applyFont="1" applyFill="1" applyBorder="1" applyAlignment="1">
      <alignment horizontal="left"/>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2" xfId="0" applyFont="1" applyFill="1" applyBorder="1" applyAlignment="1">
      <alignment horizontal="left"/>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xf>
    <xf numFmtId="49" fontId="16" fillId="0" borderId="1" xfId="0" applyNumberFormat="1" applyFont="1" applyFill="1" applyBorder="1" applyAlignment="1">
      <alignment horizontal="center"/>
    </xf>
    <xf numFmtId="0" fontId="16" fillId="0" borderId="10" xfId="0"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1" fontId="16" fillId="13"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49" fontId="16" fillId="13" borderId="1" xfId="0" applyNumberFormat="1" applyFont="1" applyFill="1" applyBorder="1" applyAlignment="1">
      <alignment horizontal="center"/>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16"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13" borderId="10" xfId="0"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2" xfId="0" applyFont="1" applyFill="1" applyBorder="1" applyAlignment="1">
      <alignment horizontal="center" vertical="center"/>
    </xf>
    <xf numFmtId="1" fontId="16" fillId="17" borderId="2" xfId="0" applyNumberFormat="1" applyFont="1" applyFill="1" applyBorder="1" applyAlignment="1">
      <alignment horizontal="center" vertical="center"/>
    </xf>
    <xf numFmtId="0" fontId="16" fillId="17" borderId="10" xfId="0" applyFont="1" applyFill="1" applyBorder="1" applyAlignment="1">
      <alignment horizontal="center" vertical="center"/>
    </xf>
    <xf numFmtId="0" fontId="16" fillId="17" borderId="12" xfId="0" applyFont="1" applyFill="1" applyBorder="1" applyAlignment="1">
      <alignment horizontal="center" vertical="center"/>
    </xf>
    <xf numFmtId="1" fontId="16" fillId="17" borderId="1" xfId="0" applyNumberFormat="1" applyFont="1" applyFill="1" applyBorder="1" applyAlignment="1">
      <alignment horizontal="center" vertical="center"/>
    </xf>
    <xf numFmtId="1" fontId="15"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0" fillId="0" borderId="10" xfId="0" applyBorder="1" applyAlignment="1"/>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16" fillId="0" borderId="12" xfId="0" applyFont="1" applyFill="1" applyBorder="1" applyAlignment="1">
      <alignment horizontal="left"/>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1" fontId="15" fillId="15" borderId="15" xfId="0" applyNumberFormat="1" applyFont="1" applyFill="1" applyBorder="1" applyAlignment="1">
      <alignment horizontal="center" vertical="center"/>
    </xf>
    <xf numFmtId="1" fontId="15" fillId="13" borderId="9" xfId="0" applyNumberFormat="1" applyFont="1" applyFill="1" applyBorder="1" applyAlignment="1">
      <alignment horizontal="center"/>
    </xf>
    <xf numFmtId="1" fontId="16" fillId="0" borderId="9" xfId="0" applyNumberFormat="1" applyFont="1" applyFill="1" applyBorder="1" applyAlignment="1">
      <alignment horizontal="center" vertical="center"/>
    </xf>
    <xf numFmtId="1" fontId="16" fillId="13" borderId="9" xfId="0" applyNumberFormat="1" applyFont="1" applyFill="1" applyBorder="1" applyAlignment="1">
      <alignment horizontal="center" vertic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1" fontId="15" fillId="15" borderId="1" xfId="0" applyNumberFormat="1" applyFont="1" applyFill="1" applyBorder="1" applyAlignment="1">
      <alignment horizontal="center" vertical="center"/>
    </xf>
    <xf numFmtId="49" fontId="16" fillId="0" borderId="2" xfId="0" applyNumberFormat="1" applyFont="1" applyFill="1" applyBorder="1" applyAlignment="1">
      <alignment horizontal="left"/>
    </xf>
    <xf numFmtId="49" fontId="16" fillId="0" borderId="12" xfId="0" applyNumberFormat="1" applyFont="1" applyFill="1" applyBorder="1" applyAlignment="1">
      <alignment horizontal="left"/>
    </xf>
    <xf numFmtId="49" fontId="15" fillId="13" borderId="2" xfId="0" applyNumberFormat="1" applyFont="1" applyFill="1" applyBorder="1" applyAlignment="1">
      <alignment horizontal="left"/>
    </xf>
    <xf numFmtId="49" fontId="15" fillId="13" borderId="12" xfId="0" applyNumberFormat="1" applyFont="1" applyFill="1" applyBorder="1" applyAlignment="1">
      <alignment horizontal="left"/>
    </xf>
    <xf numFmtId="0" fontId="4" fillId="13" borderId="2" xfId="0" applyFont="1" applyFill="1" applyBorder="1" applyAlignment="1">
      <alignment horizontal="left" wrapText="1"/>
    </xf>
    <xf numFmtId="49" fontId="16" fillId="0" borderId="1" xfId="0" applyNumberFormat="1" applyFont="1" applyFill="1" applyBorder="1" applyAlignment="1"/>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5" fillId="16"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0" fontId="16" fillId="0" borderId="10" xfId="0" applyFont="1" applyFill="1" applyBorder="1" applyAlignment="1">
      <alignment horizontal="left"/>
    </xf>
    <xf numFmtId="49" fontId="15" fillId="13"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16" fillId="0" borderId="12" xfId="0" applyFont="1" applyFill="1" applyBorder="1" applyAlignment="1">
      <alignment horizontal="center"/>
    </xf>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14" fontId="1" fillId="0" borderId="11" xfId="0" applyNumberFormat="1"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9" borderId="10"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21" fillId="0" borderId="0" xfId="0" applyFont="1" applyFill="1" applyBorder="1" applyAlignment="1">
      <alignment horizontal="center" vertical="center" wrapText="1"/>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12"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специалистов среднего звена</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43.02.06</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Сервис на транспорте (по видам транспорта)"</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специалист по сервису на транспорте</a:t>
          </a: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на 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a:extLst>
            <a:ext uri="{FF2B5EF4-FFF2-40B4-BE49-F238E27FC236}">
              <a16:creationId xmlns:a16="http://schemas.microsoft.com/office/drawing/2014/main"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Минпросвещения России от 24 августа 2022</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г.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 Министерства науки и высшего образования РФ и Министерства просвещения РФ от 5 августа 2020 г. </a:t>
          </a:r>
          <a:r>
            <a:rPr lang="en-US" sz="1100">
              <a:latin typeface="Times New Roman" pitchFamily="18" charset="0"/>
              <a:ea typeface="+mn-ea"/>
              <a:cs typeface="Times New Roman" pitchFamily="18" charset="0"/>
            </a:rPr>
            <a:t>N 885/390 "</a:t>
          </a:r>
          <a:r>
            <a:rPr lang="ru-RU" sz="1100">
              <a:latin typeface="Times New Roman" pitchFamily="18" charset="0"/>
              <a:ea typeface="+mn-ea"/>
              <a:cs typeface="Times New Roman" pitchFamily="18" charset="0"/>
            </a:rPr>
            <a:t>О практической подготовке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Минпросвещения</a:t>
          </a:r>
          <a:r>
            <a:rPr lang="ru-RU" sz="1100" baseline="0">
              <a:latin typeface="Times New Roman" pitchFamily="18" charset="0"/>
              <a:ea typeface="+mn-ea"/>
              <a:cs typeface="Times New Roman" pitchFamily="18" charset="0"/>
            </a:rPr>
            <a:t> России </a:t>
          </a:r>
          <a:r>
            <a:rPr lang="ru-RU" sz="1100">
              <a:latin typeface="Times New Roman" pitchFamily="18" charset="0"/>
              <a:ea typeface="+mn-ea"/>
              <a:cs typeface="Times New Roman" pitchFamily="18" charset="0"/>
            </a:rPr>
            <a:t>от 8 ноября 2021 г. </a:t>
          </a:r>
          <a:r>
            <a:rPr lang="en-US" sz="1100">
              <a:latin typeface="Times New Roman" pitchFamily="18" charset="0"/>
              <a:ea typeface="+mn-ea"/>
              <a:cs typeface="Times New Roman" pitchFamily="18" charset="0"/>
            </a:rPr>
            <a:t>N 800</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Минпросвещения России от 14 октября 2022 г. </a:t>
          </a:r>
          <a:r>
            <a:rPr lang="en-US" sz="1100">
              <a:latin typeface="Times New Roman" pitchFamily="18" charset="0"/>
              <a:ea typeface="+mn-ea"/>
              <a:cs typeface="Times New Roman" pitchFamily="18" charset="0"/>
            </a:rPr>
            <a:t>N 906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 УТВЕРЖДЕНИИ ПОРЯДКА ЗАПОЛНЕНИЯ, УЧЕТА И ВЫДАЧИ ДИПЛОМОВ О СРЕДНЕМ ПРОФЕССИОНАЛЬНОМ ОБРАЗОВАНИИ И ИХ ДУБЛИКАТОВ";</a:t>
          </a: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реализации</a:t>
          </a:r>
          <a:r>
            <a:rPr lang="ru-RU" sz="1100" baseline="0">
              <a:latin typeface="Times New Roman" pitchFamily="18" charset="0"/>
              <a:ea typeface="+mn-ea"/>
              <a:cs typeface="Times New Roman" pitchFamily="18" charset="0"/>
            </a:rPr>
            <a:t> среднего общего образвоания в пределах освоения образовательной программы среднего професионального образования" </a:t>
          </a:r>
          <a:r>
            <a:rPr lang="ru-RU" sz="1100">
              <a:latin typeface="Times New Roman" pitchFamily="18" charset="0"/>
              <a:ea typeface="+mn-ea"/>
              <a:cs typeface="Times New Roman" pitchFamily="18" charset="0"/>
            </a:rPr>
            <a:t>(письмо Минпросвещения России от 01.03.2023 г. №05-592»);</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01.09.2023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обязательных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«Информатика»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приказом Минпросвещения России от 8 ноября 2021 г. </a:t>
          </a:r>
          <a:r>
            <a:rPr lang="en-US" sz="1100">
              <a:latin typeface="Times New Roman" pitchFamily="18" charset="0"/>
              <a:ea typeface="+mn-ea"/>
              <a:cs typeface="Times New Roman" pitchFamily="18" charset="0"/>
            </a:rPr>
            <a:t>N 800 "</a:t>
          </a:r>
          <a:r>
            <a:rPr lang="ru-RU" sz="1100">
              <a:latin typeface="Times New Roman" pitchFamily="18" charset="0"/>
              <a:ea typeface="+mn-ea"/>
              <a:cs typeface="Times New Roman" pitchFamily="18" charset="0"/>
            </a:rPr>
            <a:t>ОБ УТВЕРЖДЕНИИ ПОРЯДКА ПРОВЕДЕНИЯ ГОСУДАРСТВЕННОЙ ИТОГОВОЙ АТТЕСТАЦИИ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семестр для студентов группы 3БУХ длится в период с 01.09.2023 по 30.06.2024 года с перерывом на каникулы с 29.12.2023 по 11.01.2024. Теоретическое обучение завершается 15.03.2024 года. Промежуточная аттестация проводится согласно графику учебного процесса в период с 13.04.24 по 19.04.2024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9:CF46"/>
  <sheetViews>
    <sheetView view="pageBreakPreview" topLeftCell="A22" zoomScale="150" zoomScaleSheetLayoutView="150" workbookViewId="0">
      <selection activeCell="AL50" sqref="AL50"/>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112</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row>
    <row r="28" spans="6:84" ht="7.15" customHeight="1" x14ac:dyDescent="0.2"/>
    <row r="29" spans="6:84" ht="18" x14ac:dyDescent="0.25">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row>
    <row r="30" spans="6:84" ht="4.1500000000000004" customHeight="1" x14ac:dyDescent="0.25">
      <c r="BC30" s="292"/>
      <c r="BD30" s="292"/>
      <c r="BE30" s="292"/>
      <c r="BF30" s="292"/>
      <c r="BG30" s="292"/>
      <c r="BH30" s="292"/>
      <c r="BI30" s="292"/>
      <c r="BJ30" s="292"/>
      <c r="BK30" s="292"/>
      <c r="BL30" s="292"/>
      <c r="BM30" s="292"/>
      <c r="BN30" s="292"/>
      <c r="BO30" s="292"/>
      <c r="BP30" s="292"/>
      <c r="BQ30" s="292"/>
      <c r="BR30" s="43"/>
      <c r="BS30" s="43"/>
      <c r="BT30" s="43"/>
      <c r="BU30" s="43"/>
      <c r="BV30" s="43"/>
      <c r="BW30" s="43"/>
    </row>
    <row r="31" spans="6:84" ht="18" x14ac:dyDescent="0.25">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row>
    <row r="44" spans="25:64" ht="18.75" x14ac:dyDescent="0.3">
      <c r="Y44" s="154" t="s">
        <v>113</v>
      </c>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43"/>
      <c r="BI44" s="43"/>
      <c r="BJ44" s="43"/>
      <c r="BK44" s="43"/>
      <c r="BL44" s="43"/>
    </row>
    <row r="45" spans="25:64" ht="18.75" x14ac:dyDescent="0.3">
      <c r="Y45" s="154" t="s">
        <v>138</v>
      </c>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43"/>
      <c r="BI45" s="43"/>
      <c r="BJ45" s="43"/>
      <c r="BK45" s="43"/>
      <c r="BL45" s="43"/>
    </row>
    <row r="46" spans="25:64" x14ac:dyDescent="0.2">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view="pageBreakPreview" topLeftCell="A2" zoomScale="90" zoomScaleSheetLayoutView="90" workbookViewId="0">
      <selection activeCell="I7" sqref="I7"/>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293" t="s">
        <v>136</v>
      </c>
      <c r="B2" s="294"/>
      <c r="C2" s="294"/>
      <c r="D2" s="294"/>
      <c r="E2" s="294"/>
      <c r="F2" s="294"/>
      <c r="G2" s="294"/>
      <c r="H2" s="294"/>
      <c r="I2" s="294"/>
      <c r="J2" s="44"/>
      <c r="K2" s="44"/>
      <c r="L2" s="44"/>
    </row>
    <row r="3" spans="1:12" ht="25.9" customHeight="1" x14ac:dyDescent="0.2">
      <c r="A3" s="295" t="s">
        <v>50</v>
      </c>
      <c r="B3" s="295" t="s">
        <v>51</v>
      </c>
      <c r="C3" s="295" t="s">
        <v>52</v>
      </c>
      <c r="D3" s="297" t="s">
        <v>53</v>
      </c>
      <c r="E3" s="298"/>
      <c r="F3" s="295" t="s">
        <v>54</v>
      </c>
      <c r="G3" s="295" t="s">
        <v>55</v>
      </c>
      <c r="H3" s="295" t="s">
        <v>56</v>
      </c>
      <c r="I3" s="299" t="s">
        <v>34</v>
      </c>
    </row>
    <row r="4" spans="1:12" ht="45.6" customHeight="1" x14ac:dyDescent="0.2">
      <c r="A4" s="296"/>
      <c r="B4" s="296"/>
      <c r="C4" s="296"/>
      <c r="D4" s="74" t="s">
        <v>57</v>
      </c>
      <c r="E4" s="74" t="s">
        <v>58</v>
      </c>
      <c r="F4" s="296"/>
      <c r="G4" s="296"/>
      <c r="H4" s="296"/>
      <c r="I4" s="300"/>
    </row>
    <row r="5" spans="1:12" ht="16.149999999999999" customHeight="1" x14ac:dyDescent="0.2">
      <c r="A5" s="45" t="s">
        <v>61</v>
      </c>
      <c r="B5" s="86">
        <v>39</v>
      </c>
      <c r="C5" s="86">
        <v>0</v>
      </c>
      <c r="D5" s="87">
        <v>0</v>
      </c>
      <c r="E5" s="87"/>
      <c r="F5" s="86">
        <v>2</v>
      </c>
      <c r="G5" s="86"/>
      <c r="H5" s="86">
        <v>11</v>
      </c>
      <c r="I5" s="88">
        <f>B5+F5+H5</f>
        <v>52</v>
      </c>
    </row>
    <row r="6" spans="1:12" ht="18" x14ac:dyDescent="0.2">
      <c r="A6" s="45" t="s">
        <v>62</v>
      </c>
      <c r="B6" s="86">
        <v>35</v>
      </c>
      <c r="C6" s="86">
        <v>1</v>
      </c>
      <c r="D6" s="87">
        <v>3</v>
      </c>
      <c r="E6" s="87"/>
      <c r="F6" s="86">
        <v>2</v>
      </c>
      <c r="G6" s="86"/>
      <c r="H6" s="86">
        <v>11</v>
      </c>
      <c r="I6" s="88">
        <f>SUM(B6:H6)</f>
        <v>52</v>
      </c>
    </row>
    <row r="7" spans="1:12" ht="18" x14ac:dyDescent="0.2">
      <c r="A7" s="45" t="s">
        <v>108</v>
      </c>
      <c r="B7" s="87">
        <v>24</v>
      </c>
      <c r="C7" s="87">
        <v>2</v>
      </c>
      <c r="D7" s="87">
        <v>4</v>
      </c>
      <c r="E7" s="87">
        <v>4</v>
      </c>
      <c r="F7" s="87">
        <v>1</v>
      </c>
      <c r="G7" s="87">
        <v>6</v>
      </c>
      <c r="H7" s="87">
        <v>2</v>
      </c>
      <c r="I7" s="88">
        <f>SUM(B7:H7)</f>
        <v>43</v>
      </c>
    </row>
    <row r="8" spans="1:12" ht="18" x14ac:dyDescent="0.2">
      <c r="A8" s="89" t="s">
        <v>34</v>
      </c>
      <c r="B8" s="88">
        <f t="shared" ref="B8:I8" si="0">B5+B6+B7</f>
        <v>98</v>
      </c>
      <c r="C8" s="88">
        <f t="shared" si="0"/>
        <v>3</v>
      </c>
      <c r="D8" s="88">
        <f t="shared" si="0"/>
        <v>7</v>
      </c>
      <c r="E8" s="88">
        <f t="shared" si="0"/>
        <v>4</v>
      </c>
      <c r="F8" s="88">
        <f t="shared" si="0"/>
        <v>5</v>
      </c>
      <c r="G8" s="88">
        <f t="shared" si="0"/>
        <v>6</v>
      </c>
      <c r="H8" s="88">
        <f t="shared" si="0"/>
        <v>24</v>
      </c>
      <c r="I8" s="8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B27"/>
  <sheetViews>
    <sheetView view="pageBreakPreview" zoomScaleNormal="125" zoomScaleSheetLayoutView="100" workbookViewId="0">
      <selection activeCell="AP26" sqref="AP26"/>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01" t="s">
        <v>25</v>
      </c>
      <c r="B6" s="304" t="s">
        <v>0</v>
      </c>
      <c r="C6" s="305"/>
      <c r="D6" s="305"/>
      <c r="E6" s="308"/>
      <c r="F6" s="320" t="s">
        <v>119</v>
      </c>
      <c r="G6" s="304" t="s">
        <v>1</v>
      </c>
      <c r="H6" s="305"/>
      <c r="I6" s="305"/>
      <c r="J6" s="312" t="s">
        <v>120</v>
      </c>
      <c r="K6" s="304" t="s">
        <v>2</v>
      </c>
      <c r="L6" s="305"/>
      <c r="M6" s="305"/>
      <c r="N6" s="308"/>
      <c r="O6" s="304" t="s">
        <v>3</v>
      </c>
      <c r="P6" s="305"/>
      <c r="Q6" s="305"/>
      <c r="R6" s="305"/>
      <c r="S6" s="305"/>
      <c r="T6" s="308"/>
      <c r="U6" s="318" t="s">
        <v>124</v>
      </c>
      <c r="V6" s="319"/>
      <c r="W6" s="304" t="s">
        <v>4</v>
      </c>
      <c r="X6" s="305"/>
      <c r="Y6" s="305"/>
      <c r="Z6" s="305"/>
      <c r="AA6" s="308"/>
      <c r="AB6" s="319" t="s">
        <v>128</v>
      </c>
      <c r="AC6" s="304" t="s">
        <v>5</v>
      </c>
      <c r="AD6" s="305"/>
      <c r="AE6" s="305"/>
      <c r="AF6" s="308"/>
      <c r="AG6" s="319" t="s">
        <v>130</v>
      </c>
      <c r="AH6" s="304" t="s">
        <v>6</v>
      </c>
      <c r="AI6" s="305"/>
      <c r="AJ6" s="305"/>
      <c r="AK6" s="305"/>
      <c r="AL6" s="305"/>
      <c r="AM6" s="305"/>
      <c r="AN6" s="305"/>
      <c r="AO6" s="308"/>
      <c r="AP6" s="310" t="s">
        <v>131</v>
      </c>
      <c r="AQ6" s="304" t="s">
        <v>7</v>
      </c>
      <c r="AR6" s="305"/>
      <c r="AS6" s="308"/>
      <c r="AT6" s="319" t="s">
        <v>132</v>
      </c>
      <c r="AU6" s="304" t="s">
        <v>8</v>
      </c>
      <c r="AV6" s="305"/>
      <c r="AW6" s="305"/>
      <c r="AX6" s="308"/>
      <c r="AY6" s="304" t="s">
        <v>9</v>
      </c>
      <c r="AZ6" s="305"/>
      <c r="BA6" s="305"/>
      <c r="BB6" s="305"/>
      <c r="BC6" s="305"/>
      <c r="BD6" s="308"/>
      <c r="BE6" s="318" t="s">
        <v>133</v>
      </c>
      <c r="BF6" s="319"/>
      <c r="BG6" s="304" t="s">
        <v>10</v>
      </c>
      <c r="BH6" s="305"/>
      <c r="BI6" s="308"/>
      <c r="BJ6" s="319" t="s">
        <v>134</v>
      </c>
      <c r="BK6" s="304" t="s">
        <v>11</v>
      </c>
      <c r="BL6" s="305"/>
      <c r="BM6" s="305"/>
      <c r="BN6" s="308"/>
      <c r="BO6" s="312" t="s">
        <v>12</v>
      </c>
      <c r="BP6" s="304" t="s">
        <v>22</v>
      </c>
      <c r="BQ6" s="308"/>
      <c r="BR6" s="310" t="s">
        <v>48</v>
      </c>
      <c r="BS6" s="329" t="s">
        <v>24</v>
      </c>
      <c r="BT6" s="330"/>
      <c r="BU6" s="330"/>
      <c r="BV6" s="330"/>
      <c r="BW6" s="330"/>
      <c r="BX6" s="326"/>
      <c r="BY6" s="323" t="s">
        <v>91</v>
      </c>
      <c r="BZ6" s="321" t="s">
        <v>46</v>
      </c>
      <c r="CA6" s="321" t="s">
        <v>13</v>
      </c>
      <c r="CB6" s="321" t="s">
        <v>14</v>
      </c>
    </row>
    <row r="7" spans="1:80" ht="12.75" customHeight="1" x14ac:dyDescent="0.2">
      <c r="A7" s="302"/>
      <c r="B7" s="306"/>
      <c r="C7" s="307"/>
      <c r="D7" s="307"/>
      <c r="E7" s="309"/>
      <c r="F7" s="315"/>
      <c r="G7" s="306"/>
      <c r="H7" s="307"/>
      <c r="I7" s="307"/>
      <c r="J7" s="312"/>
      <c r="K7" s="306"/>
      <c r="L7" s="307"/>
      <c r="M7" s="307"/>
      <c r="N7" s="309"/>
      <c r="O7" s="306"/>
      <c r="P7" s="307"/>
      <c r="Q7" s="307"/>
      <c r="R7" s="307"/>
      <c r="S7" s="307"/>
      <c r="T7" s="309"/>
      <c r="U7" s="314"/>
      <c r="V7" s="315"/>
      <c r="W7" s="306"/>
      <c r="X7" s="307"/>
      <c r="Y7" s="307"/>
      <c r="Z7" s="307"/>
      <c r="AA7" s="309"/>
      <c r="AB7" s="315"/>
      <c r="AC7" s="306"/>
      <c r="AD7" s="307"/>
      <c r="AE7" s="307"/>
      <c r="AF7" s="309"/>
      <c r="AG7" s="315"/>
      <c r="AH7" s="353"/>
      <c r="AI7" s="354"/>
      <c r="AJ7" s="354"/>
      <c r="AK7" s="354"/>
      <c r="AL7" s="354"/>
      <c r="AM7" s="354"/>
      <c r="AN7" s="354"/>
      <c r="AO7" s="355"/>
      <c r="AP7" s="313"/>
      <c r="AQ7" s="306"/>
      <c r="AR7" s="307"/>
      <c r="AS7" s="309"/>
      <c r="AT7" s="315"/>
      <c r="AU7" s="306"/>
      <c r="AV7" s="307"/>
      <c r="AW7" s="307"/>
      <c r="AX7" s="309"/>
      <c r="AY7" s="353"/>
      <c r="AZ7" s="354"/>
      <c r="BA7" s="354"/>
      <c r="BB7" s="354"/>
      <c r="BC7" s="354"/>
      <c r="BD7" s="355"/>
      <c r="BE7" s="314"/>
      <c r="BF7" s="315"/>
      <c r="BG7" s="306"/>
      <c r="BH7" s="307"/>
      <c r="BI7" s="309"/>
      <c r="BJ7" s="315"/>
      <c r="BK7" s="306"/>
      <c r="BL7" s="307"/>
      <c r="BM7" s="307"/>
      <c r="BN7" s="309"/>
      <c r="BO7" s="312"/>
      <c r="BP7" s="306"/>
      <c r="BQ7" s="309"/>
      <c r="BR7" s="313"/>
      <c r="BS7" s="331"/>
      <c r="BT7" s="332"/>
      <c r="BU7" s="332"/>
      <c r="BV7" s="332"/>
      <c r="BW7" s="332"/>
      <c r="BX7" s="327"/>
      <c r="BY7" s="324"/>
      <c r="BZ7" s="321"/>
      <c r="CA7" s="321"/>
      <c r="CB7" s="321"/>
    </row>
    <row r="8" spans="1:80" s="1" customFormat="1" ht="12.75" customHeight="1" x14ac:dyDescent="0.2">
      <c r="A8" s="302"/>
      <c r="B8" s="310" t="s">
        <v>117</v>
      </c>
      <c r="C8" s="310" t="s">
        <v>118</v>
      </c>
      <c r="D8" s="312" t="s">
        <v>16</v>
      </c>
      <c r="E8" s="310" t="s">
        <v>17</v>
      </c>
      <c r="F8" s="315"/>
      <c r="G8" s="312" t="s">
        <v>32</v>
      </c>
      <c r="H8" s="312" t="s">
        <v>15</v>
      </c>
      <c r="I8" s="312" t="s">
        <v>29</v>
      </c>
      <c r="J8" s="312"/>
      <c r="K8" s="310" t="s">
        <v>121</v>
      </c>
      <c r="L8" s="310" t="s">
        <v>122</v>
      </c>
      <c r="M8" s="310" t="s">
        <v>123</v>
      </c>
      <c r="N8" s="310" t="s">
        <v>127</v>
      </c>
      <c r="O8" s="310" t="s">
        <v>117</v>
      </c>
      <c r="P8" s="310" t="s">
        <v>118</v>
      </c>
      <c r="Q8" s="318" t="s">
        <v>16</v>
      </c>
      <c r="R8" s="319"/>
      <c r="S8" s="314" t="s">
        <v>17</v>
      </c>
      <c r="T8" s="315"/>
      <c r="U8" s="314"/>
      <c r="V8" s="315"/>
      <c r="W8" s="314" t="s">
        <v>125</v>
      </c>
      <c r="X8" s="315"/>
      <c r="Y8" s="318" t="s">
        <v>126</v>
      </c>
      <c r="Z8" s="319"/>
      <c r="AA8" s="312" t="s">
        <v>26</v>
      </c>
      <c r="AB8" s="315"/>
      <c r="AC8" s="312" t="s">
        <v>129</v>
      </c>
      <c r="AD8" s="318" t="s">
        <v>114</v>
      </c>
      <c r="AE8" s="319"/>
      <c r="AF8" s="312" t="s">
        <v>27</v>
      </c>
      <c r="AG8" s="315"/>
      <c r="AH8" s="318" t="s">
        <v>116</v>
      </c>
      <c r="AI8" s="319"/>
      <c r="AJ8" s="318" t="s">
        <v>114</v>
      </c>
      <c r="AK8" s="319"/>
      <c r="AL8" s="318" t="s">
        <v>27</v>
      </c>
      <c r="AM8" s="319"/>
      <c r="AN8" s="318" t="s">
        <v>28</v>
      </c>
      <c r="AO8" s="319"/>
      <c r="AP8" s="313"/>
      <c r="AQ8" s="312" t="s">
        <v>32</v>
      </c>
      <c r="AR8" s="312" t="s">
        <v>15</v>
      </c>
      <c r="AS8" s="360" t="s">
        <v>29</v>
      </c>
      <c r="AT8" s="315"/>
      <c r="AU8" s="312" t="s">
        <v>30</v>
      </c>
      <c r="AV8" s="312" t="s">
        <v>31</v>
      </c>
      <c r="AW8" s="310" t="s">
        <v>47</v>
      </c>
      <c r="AX8" s="310" t="s">
        <v>115</v>
      </c>
      <c r="AY8" s="310" t="s">
        <v>117</v>
      </c>
      <c r="AZ8" s="310" t="s">
        <v>118</v>
      </c>
      <c r="BA8" s="318" t="s">
        <v>16</v>
      </c>
      <c r="BB8" s="319"/>
      <c r="BC8" s="318" t="s">
        <v>17</v>
      </c>
      <c r="BD8" s="319"/>
      <c r="BE8" s="314"/>
      <c r="BF8" s="315"/>
      <c r="BG8" s="312" t="s">
        <v>32</v>
      </c>
      <c r="BH8" s="312" t="s">
        <v>15</v>
      </c>
      <c r="BI8" s="360" t="s">
        <v>29</v>
      </c>
      <c r="BJ8" s="315"/>
      <c r="BK8" s="310" t="s">
        <v>121</v>
      </c>
      <c r="BL8" s="310" t="s">
        <v>122</v>
      </c>
      <c r="BM8" s="312" t="s">
        <v>123</v>
      </c>
      <c r="BN8" s="310" t="s">
        <v>127</v>
      </c>
      <c r="BO8" s="312"/>
      <c r="BP8" s="312" t="s">
        <v>18</v>
      </c>
      <c r="BQ8" s="312" t="s">
        <v>19</v>
      </c>
      <c r="BR8" s="313"/>
      <c r="BS8" s="366"/>
      <c r="BT8" s="322" t="s">
        <v>23</v>
      </c>
      <c r="BU8" s="365" t="s">
        <v>20</v>
      </c>
      <c r="BV8" s="365" t="s">
        <v>21</v>
      </c>
      <c r="BW8" s="333" t="s">
        <v>43</v>
      </c>
      <c r="BX8" s="327"/>
      <c r="BY8" s="324"/>
      <c r="BZ8" s="321"/>
      <c r="CA8" s="321"/>
      <c r="CB8" s="321"/>
    </row>
    <row r="9" spans="1:80" s="1" customFormat="1" ht="20.25" customHeight="1" x14ac:dyDescent="0.2">
      <c r="A9" s="303"/>
      <c r="B9" s="311"/>
      <c r="C9" s="311"/>
      <c r="D9" s="312"/>
      <c r="E9" s="311"/>
      <c r="F9" s="315"/>
      <c r="G9" s="312"/>
      <c r="H9" s="312"/>
      <c r="I9" s="312"/>
      <c r="J9" s="312"/>
      <c r="K9" s="313"/>
      <c r="L9" s="313"/>
      <c r="M9" s="311"/>
      <c r="N9" s="313"/>
      <c r="O9" s="311"/>
      <c r="P9" s="313"/>
      <c r="Q9" s="314"/>
      <c r="R9" s="315"/>
      <c r="S9" s="316"/>
      <c r="T9" s="317"/>
      <c r="U9" s="314"/>
      <c r="V9" s="315"/>
      <c r="W9" s="314"/>
      <c r="X9" s="315"/>
      <c r="Y9" s="314"/>
      <c r="Z9" s="315"/>
      <c r="AA9" s="312"/>
      <c r="AB9" s="317"/>
      <c r="AC9" s="312"/>
      <c r="AD9" s="314"/>
      <c r="AE9" s="315"/>
      <c r="AF9" s="312"/>
      <c r="AG9" s="317"/>
      <c r="AH9" s="314"/>
      <c r="AI9" s="315"/>
      <c r="AJ9" s="314"/>
      <c r="AK9" s="315"/>
      <c r="AL9" s="314"/>
      <c r="AM9" s="315"/>
      <c r="AN9" s="316"/>
      <c r="AO9" s="317"/>
      <c r="AP9" s="313"/>
      <c r="AQ9" s="312"/>
      <c r="AR9" s="312"/>
      <c r="AS9" s="361"/>
      <c r="AT9" s="317"/>
      <c r="AU9" s="312"/>
      <c r="AV9" s="312"/>
      <c r="AW9" s="311"/>
      <c r="AX9" s="313"/>
      <c r="AY9" s="311"/>
      <c r="AZ9" s="313"/>
      <c r="BA9" s="314"/>
      <c r="BB9" s="315"/>
      <c r="BC9" s="316"/>
      <c r="BD9" s="317"/>
      <c r="BE9" s="314"/>
      <c r="BF9" s="315"/>
      <c r="BG9" s="312"/>
      <c r="BH9" s="312"/>
      <c r="BI9" s="361"/>
      <c r="BJ9" s="317"/>
      <c r="BK9" s="313"/>
      <c r="BL9" s="313"/>
      <c r="BM9" s="312"/>
      <c r="BN9" s="313"/>
      <c r="BO9" s="312"/>
      <c r="BP9" s="312"/>
      <c r="BQ9" s="312"/>
      <c r="BR9" s="311"/>
      <c r="BS9" s="322"/>
      <c r="BT9" s="322"/>
      <c r="BU9" s="321"/>
      <c r="BV9" s="321"/>
      <c r="BW9" s="334"/>
      <c r="BX9" s="328"/>
      <c r="BY9" s="325"/>
      <c r="BZ9" s="321"/>
      <c r="CA9" s="321"/>
      <c r="CB9" s="321"/>
    </row>
    <row r="10" spans="1:80" ht="6.75" hidden="1" customHeight="1" x14ac:dyDescent="0.2">
      <c r="A10" s="16"/>
      <c r="B10" s="138">
        <v>7</v>
      </c>
      <c r="C10" s="143"/>
      <c r="D10" s="312"/>
      <c r="E10" s="143"/>
      <c r="F10" s="315"/>
      <c r="G10" s="312"/>
      <c r="H10" s="312"/>
      <c r="I10" s="312"/>
      <c r="J10" s="312"/>
      <c r="K10" s="313"/>
      <c r="L10" s="313"/>
      <c r="M10" s="138"/>
      <c r="N10" s="313"/>
      <c r="O10" s="144"/>
      <c r="P10" s="313"/>
      <c r="Q10" s="141"/>
      <c r="R10" s="141"/>
      <c r="S10" s="139"/>
      <c r="T10" s="17"/>
      <c r="U10" s="314"/>
      <c r="V10" s="315"/>
      <c r="W10" s="314"/>
      <c r="X10" s="315"/>
      <c r="Y10" s="314"/>
      <c r="Z10" s="315"/>
      <c r="AA10" s="312"/>
      <c r="AB10" s="138"/>
      <c r="AC10" s="312"/>
      <c r="AD10" s="314"/>
      <c r="AE10" s="315"/>
      <c r="AF10" s="312"/>
      <c r="AG10" s="138"/>
      <c r="AH10" s="149"/>
      <c r="AI10" s="150"/>
      <c r="AJ10" s="314"/>
      <c r="AK10" s="315"/>
      <c r="AL10" s="314"/>
      <c r="AM10" s="315"/>
      <c r="AN10" s="139"/>
      <c r="AO10" s="138"/>
      <c r="AP10" s="313"/>
      <c r="AQ10" s="312"/>
      <c r="AR10" s="312"/>
      <c r="AS10" s="138"/>
      <c r="AT10" s="138"/>
      <c r="AU10" s="312"/>
      <c r="AV10" s="312"/>
      <c r="AW10" s="138"/>
      <c r="AX10" s="313"/>
      <c r="AY10" s="153"/>
      <c r="AZ10" s="313"/>
      <c r="BA10" s="314"/>
      <c r="BB10" s="315"/>
      <c r="BC10" s="138"/>
      <c r="BD10" s="138"/>
      <c r="BE10" s="314"/>
      <c r="BF10" s="315"/>
      <c r="BG10" s="312"/>
      <c r="BH10" s="312"/>
      <c r="BI10" s="148"/>
      <c r="BJ10" s="138"/>
      <c r="BK10" s="313"/>
      <c r="BL10" s="313"/>
      <c r="BM10" s="312"/>
      <c r="BN10" s="313"/>
      <c r="BO10" s="312"/>
      <c r="BP10" s="312"/>
      <c r="BQ10" s="312"/>
      <c r="BR10" s="18"/>
      <c r="BS10" s="322"/>
      <c r="BT10" s="15"/>
      <c r="BU10" s="321"/>
      <c r="BV10" s="321"/>
      <c r="BW10" s="2"/>
      <c r="BX10" s="2"/>
      <c r="BY10" s="2"/>
      <c r="BZ10" s="321"/>
      <c r="CA10" s="321"/>
      <c r="CB10" s="321"/>
    </row>
    <row r="11" spans="1:80" ht="12.75" hidden="1" customHeight="1" x14ac:dyDescent="0.2">
      <c r="A11" s="16"/>
      <c r="B11" s="18"/>
      <c r="C11" s="143"/>
      <c r="D11" s="312"/>
      <c r="E11" s="143"/>
      <c r="F11" s="315"/>
      <c r="G11" s="312"/>
      <c r="H11" s="312"/>
      <c r="I11" s="312"/>
      <c r="J11" s="312"/>
      <c r="K11" s="313"/>
      <c r="L11" s="313"/>
      <c r="M11" s="138"/>
      <c r="N11" s="313"/>
      <c r="O11" s="144"/>
      <c r="P11" s="313"/>
      <c r="Q11" s="141"/>
      <c r="R11" s="141"/>
      <c r="S11" s="139"/>
      <c r="T11" s="17"/>
      <c r="U11" s="314"/>
      <c r="V11" s="315"/>
      <c r="W11" s="314"/>
      <c r="X11" s="315"/>
      <c r="Y11" s="314"/>
      <c r="Z11" s="315"/>
      <c r="AA11" s="312"/>
      <c r="AB11" s="138"/>
      <c r="AC11" s="312"/>
      <c r="AD11" s="314"/>
      <c r="AE11" s="315"/>
      <c r="AF11" s="312"/>
      <c r="AG11" s="138"/>
      <c r="AH11" s="149"/>
      <c r="AI11" s="150"/>
      <c r="AJ11" s="314"/>
      <c r="AK11" s="315"/>
      <c r="AL11" s="314"/>
      <c r="AM11" s="315"/>
      <c r="AN11" s="139"/>
      <c r="AO11" s="138"/>
      <c r="AP11" s="313"/>
      <c r="AQ11" s="312"/>
      <c r="AR11" s="312"/>
      <c r="AS11" s="138"/>
      <c r="AT11" s="138"/>
      <c r="AU11" s="312"/>
      <c r="AV11" s="312"/>
      <c r="AW11" s="138"/>
      <c r="AX11" s="313"/>
      <c r="AY11" s="153"/>
      <c r="AZ11" s="313"/>
      <c r="BA11" s="314"/>
      <c r="BB11" s="315"/>
      <c r="BC11" s="138"/>
      <c r="BD11" s="138"/>
      <c r="BE11" s="314"/>
      <c r="BF11" s="315"/>
      <c r="BG11" s="312"/>
      <c r="BH11" s="312"/>
      <c r="BI11" s="148"/>
      <c r="BJ11" s="138"/>
      <c r="BK11" s="313"/>
      <c r="BL11" s="313"/>
      <c r="BM11" s="312"/>
      <c r="BN11" s="313"/>
      <c r="BO11" s="312"/>
      <c r="BP11" s="312"/>
      <c r="BQ11" s="312"/>
      <c r="BR11" s="18"/>
      <c r="BS11" s="322"/>
      <c r="BT11" s="15"/>
      <c r="BU11" s="321"/>
      <c r="BV11" s="321"/>
      <c r="BW11" s="2"/>
      <c r="BX11" s="2"/>
      <c r="BY11" s="2"/>
      <c r="BZ11" s="321"/>
      <c r="CA11" s="321"/>
      <c r="CB11" s="321"/>
    </row>
    <row r="12" spans="1:80" ht="12.75" hidden="1" customHeight="1" x14ac:dyDescent="0.2">
      <c r="A12" s="16"/>
      <c r="B12" s="18"/>
      <c r="C12" s="143"/>
      <c r="D12" s="312"/>
      <c r="E12" s="143"/>
      <c r="F12" s="315"/>
      <c r="G12" s="312"/>
      <c r="H12" s="312"/>
      <c r="I12" s="312"/>
      <c r="J12" s="312"/>
      <c r="K12" s="313"/>
      <c r="L12" s="313"/>
      <c r="M12" s="138"/>
      <c r="N12" s="313"/>
      <c r="O12" s="144"/>
      <c r="P12" s="313"/>
      <c r="Q12" s="141"/>
      <c r="R12" s="141"/>
      <c r="S12" s="139"/>
      <c r="T12" s="17"/>
      <c r="U12" s="314"/>
      <c r="V12" s="315"/>
      <c r="W12" s="314"/>
      <c r="X12" s="315"/>
      <c r="Y12" s="314"/>
      <c r="Z12" s="315"/>
      <c r="AA12" s="312"/>
      <c r="AB12" s="138"/>
      <c r="AC12" s="312"/>
      <c r="AD12" s="314"/>
      <c r="AE12" s="315"/>
      <c r="AF12" s="312"/>
      <c r="AG12" s="138"/>
      <c r="AH12" s="149"/>
      <c r="AI12" s="150"/>
      <c r="AJ12" s="314"/>
      <c r="AK12" s="315"/>
      <c r="AL12" s="314"/>
      <c r="AM12" s="315"/>
      <c r="AN12" s="139"/>
      <c r="AO12" s="138"/>
      <c r="AP12" s="313"/>
      <c r="AQ12" s="312"/>
      <c r="AR12" s="312"/>
      <c r="AS12" s="138"/>
      <c r="AT12" s="138"/>
      <c r="AU12" s="312"/>
      <c r="AV12" s="312"/>
      <c r="AW12" s="138"/>
      <c r="AX12" s="313"/>
      <c r="AY12" s="153"/>
      <c r="AZ12" s="313"/>
      <c r="BA12" s="314"/>
      <c r="BB12" s="315"/>
      <c r="BC12" s="138"/>
      <c r="BD12" s="138"/>
      <c r="BE12" s="314"/>
      <c r="BF12" s="315"/>
      <c r="BG12" s="312"/>
      <c r="BH12" s="312"/>
      <c r="BI12" s="148"/>
      <c r="BJ12" s="138"/>
      <c r="BK12" s="313"/>
      <c r="BL12" s="313"/>
      <c r="BM12" s="312"/>
      <c r="BN12" s="313"/>
      <c r="BO12" s="312"/>
      <c r="BP12" s="312"/>
      <c r="BQ12" s="312"/>
      <c r="BR12" s="18"/>
      <c r="BS12" s="322"/>
      <c r="BT12" s="15"/>
      <c r="BU12" s="321"/>
      <c r="BV12" s="321"/>
      <c r="BW12" s="2"/>
      <c r="BX12" s="2"/>
      <c r="BY12" s="2"/>
      <c r="BZ12" s="321"/>
      <c r="CA12" s="321"/>
      <c r="CB12" s="321"/>
    </row>
    <row r="13" spans="1:80" ht="12.75" hidden="1" customHeight="1" x14ac:dyDescent="0.2">
      <c r="A13" s="16"/>
      <c r="B13" s="18"/>
      <c r="C13" s="143"/>
      <c r="D13" s="312"/>
      <c r="E13" s="143"/>
      <c r="F13" s="315"/>
      <c r="G13" s="312"/>
      <c r="H13" s="312"/>
      <c r="I13" s="312"/>
      <c r="J13" s="312"/>
      <c r="K13" s="313"/>
      <c r="L13" s="313"/>
      <c r="M13" s="138"/>
      <c r="N13" s="313"/>
      <c r="O13" s="144"/>
      <c r="P13" s="313"/>
      <c r="Q13" s="141"/>
      <c r="R13" s="141"/>
      <c r="S13" s="139"/>
      <c r="T13" s="17"/>
      <c r="U13" s="314"/>
      <c r="V13" s="315"/>
      <c r="W13" s="314"/>
      <c r="X13" s="315"/>
      <c r="Y13" s="314"/>
      <c r="Z13" s="315"/>
      <c r="AA13" s="312"/>
      <c r="AB13" s="138"/>
      <c r="AC13" s="312"/>
      <c r="AD13" s="314"/>
      <c r="AE13" s="315"/>
      <c r="AF13" s="312"/>
      <c r="AG13" s="138"/>
      <c r="AH13" s="149"/>
      <c r="AI13" s="150"/>
      <c r="AJ13" s="314"/>
      <c r="AK13" s="315"/>
      <c r="AL13" s="314"/>
      <c r="AM13" s="315"/>
      <c r="AN13" s="139"/>
      <c r="AO13" s="138"/>
      <c r="AP13" s="313"/>
      <c r="AQ13" s="312"/>
      <c r="AR13" s="312"/>
      <c r="AS13" s="138"/>
      <c r="AT13" s="138"/>
      <c r="AU13" s="312"/>
      <c r="AV13" s="312"/>
      <c r="AW13" s="138"/>
      <c r="AX13" s="313"/>
      <c r="AY13" s="153"/>
      <c r="AZ13" s="313"/>
      <c r="BA13" s="314"/>
      <c r="BB13" s="315"/>
      <c r="BC13" s="138"/>
      <c r="BD13" s="138"/>
      <c r="BE13" s="314"/>
      <c r="BF13" s="315"/>
      <c r="BG13" s="312"/>
      <c r="BH13" s="312"/>
      <c r="BI13" s="148"/>
      <c r="BJ13" s="138"/>
      <c r="BK13" s="313"/>
      <c r="BL13" s="313"/>
      <c r="BM13" s="312"/>
      <c r="BN13" s="313"/>
      <c r="BO13" s="312"/>
      <c r="BP13" s="312"/>
      <c r="BQ13" s="312"/>
      <c r="BR13" s="18"/>
      <c r="BS13" s="322"/>
      <c r="BT13" s="15"/>
      <c r="BU13" s="321"/>
      <c r="BV13" s="321"/>
      <c r="BW13" s="2"/>
      <c r="BX13" s="2"/>
      <c r="BY13" s="2"/>
      <c r="BZ13" s="321"/>
      <c r="CA13" s="321"/>
      <c r="CB13" s="321"/>
    </row>
    <row r="14" spans="1:80" ht="12.75" hidden="1" customHeight="1" x14ac:dyDescent="0.2">
      <c r="A14" s="16"/>
      <c r="B14" s="18"/>
      <c r="C14" s="143"/>
      <c r="D14" s="312"/>
      <c r="E14" s="143"/>
      <c r="F14" s="315"/>
      <c r="G14" s="312"/>
      <c r="H14" s="312"/>
      <c r="I14" s="312"/>
      <c r="J14" s="312"/>
      <c r="K14" s="313"/>
      <c r="L14" s="313"/>
      <c r="M14" s="138"/>
      <c r="N14" s="313"/>
      <c r="O14" s="144"/>
      <c r="P14" s="313"/>
      <c r="Q14" s="141"/>
      <c r="R14" s="141"/>
      <c r="S14" s="139"/>
      <c r="T14" s="17"/>
      <c r="U14" s="314"/>
      <c r="V14" s="315"/>
      <c r="W14" s="314"/>
      <c r="X14" s="315"/>
      <c r="Y14" s="314"/>
      <c r="Z14" s="315"/>
      <c r="AA14" s="312"/>
      <c r="AB14" s="138"/>
      <c r="AC14" s="312"/>
      <c r="AD14" s="314"/>
      <c r="AE14" s="315"/>
      <c r="AF14" s="312"/>
      <c r="AG14" s="138"/>
      <c r="AH14" s="149"/>
      <c r="AI14" s="150"/>
      <c r="AJ14" s="314"/>
      <c r="AK14" s="315"/>
      <c r="AL14" s="314"/>
      <c r="AM14" s="315"/>
      <c r="AN14" s="139"/>
      <c r="AO14" s="138"/>
      <c r="AP14" s="313"/>
      <c r="AQ14" s="312"/>
      <c r="AR14" s="312"/>
      <c r="AS14" s="138"/>
      <c r="AT14" s="138"/>
      <c r="AU14" s="312"/>
      <c r="AV14" s="312"/>
      <c r="AW14" s="138"/>
      <c r="AX14" s="313"/>
      <c r="AY14" s="153"/>
      <c r="AZ14" s="313"/>
      <c r="BA14" s="314"/>
      <c r="BB14" s="315"/>
      <c r="BC14" s="138"/>
      <c r="BD14" s="138"/>
      <c r="BE14" s="314"/>
      <c r="BF14" s="315"/>
      <c r="BG14" s="312"/>
      <c r="BH14" s="312"/>
      <c r="BI14" s="148"/>
      <c r="BJ14" s="138"/>
      <c r="BK14" s="313"/>
      <c r="BL14" s="313"/>
      <c r="BM14" s="312"/>
      <c r="BN14" s="313"/>
      <c r="BO14" s="312"/>
      <c r="BP14" s="312"/>
      <c r="BQ14" s="312"/>
      <c r="BR14" s="18"/>
      <c r="BS14" s="322"/>
      <c r="BT14" s="15"/>
      <c r="BU14" s="321"/>
      <c r="BV14" s="321"/>
      <c r="BW14" s="2"/>
      <c r="BX14" s="2"/>
      <c r="BY14" s="2"/>
      <c r="BZ14" s="321"/>
      <c r="CA14" s="321"/>
      <c r="CB14" s="321"/>
    </row>
    <row r="15" spans="1:80" ht="12.75" hidden="1" customHeight="1" x14ac:dyDescent="0.2">
      <c r="A15" s="16"/>
      <c r="B15" s="18"/>
      <c r="C15" s="143"/>
      <c r="D15" s="312"/>
      <c r="E15" s="143"/>
      <c r="F15" s="317"/>
      <c r="G15" s="312"/>
      <c r="H15" s="312"/>
      <c r="I15" s="312"/>
      <c r="J15" s="312"/>
      <c r="K15" s="311"/>
      <c r="L15" s="311"/>
      <c r="M15" s="138"/>
      <c r="N15" s="311"/>
      <c r="O15" s="145"/>
      <c r="P15" s="311"/>
      <c r="Q15" s="142"/>
      <c r="R15" s="142"/>
      <c r="S15" s="140"/>
      <c r="T15" s="17"/>
      <c r="U15" s="316"/>
      <c r="V15" s="317"/>
      <c r="W15" s="316"/>
      <c r="X15" s="317"/>
      <c r="Y15" s="316"/>
      <c r="Z15" s="317"/>
      <c r="AA15" s="312"/>
      <c r="AB15" s="138"/>
      <c r="AC15" s="312"/>
      <c r="AD15" s="316"/>
      <c r="AE15" s="317"/>
      <c r="AF15" s="312"/>
      <c r="AG15" s="138"/>
      <c r="AH15" s="151"/>
      <c r="AI15" s="152"/>
      <c r="AJ15" s="316"/>
      <c r="AK15" s="317"/>
      <c r="AL15" s="316"/>
      <c r="AM15" s="317"/>
      <c r="AN15" s="140"/>
      <c r="AO15" s="138"/>
      <c r="AP15" s="311"/>
      <c r="AQ15" s="312"/>
      <c r="AR15" s="312"/>
      <c r="AS15" s="138"/>
      <c r="AT15" s="138"/>
      <c r="AU15" s="312"/>
      <c r="AV15" s="312"/>
      <c r="AW15" s="138"/>
      <c r="AX15" s="311"/>
      <c r="AY15" s="147"/>
      <c r="AZ15" s="311"/>
      <c r="BA15" s="316"/>
      <c r="BB15" s="317"/>
      <c r="BC15" s="138"/>
      <c r="BD15" s="138"/>
      <c r="BE15" s="316"/>
      <c r="BF15" s="317"/>
      <c r="BG15" s="312"/>
      <c r="BH15" s="312"/>
      <c r="BI15" s="148"/>
      <c r="BJ15" s="138"/>
      <c r="BK15" s="311"/>
      <c r="BL15" s="311"/>
      <c r="BM15" s="312"/>
      <c r="BN15" s="311"/>
      <c r="BO15" s="312"/>
      <c r="BP15" s="312"/>
      <c r="BQ15" s="312"/>
      <c r="BR15" s="18"/>
      <c r="BS15" s="365"/>
      <c r="BT15" s="14"/>
      <c r="BU15" s="321"/>
      <c r="BV15" s="321"/>
      <c r="BW15" s="2"/>
      <c r="BX15" s="2"/>
      <c r="BY15" s="2"/>
      <c r="BZ15" s="321"/>
      <c r="CA15" s="321"/>
      <c r="CB15" s="321"/>
    </row>
    <row r="16" spans="1:80" s="24" customFormat="1" ht="11.45" customHeight="1" x14ac:dyDescent="0.2">
      <c r="A16" s="4">
        <v>1</v>
      </c>
      <c r="B16" s="10"/>
      <c r="C16" s="10"/>
      <c r="D16" s="10"/>
      <c r="E16" s="10"/>
      <c r="F16" s="10"/>
      <c r="G16" s="10"/>
      <c r="H16" s="10"/>
      <c r="I16" s="10"/>
      <c r="J16" s="10"/>
      <c r="K16" s="10">
        <v>17</v>
      </c>
      <c r="L16" s="10"/>
      <c r="M16" s="10"/>
      <c r="N16" s="10"/>
      <c r="O16" s="10"/>
      <c r="P16" s="10"/>
      <c r="Q16" s="356"/>
      <c r="R16" s="357"/>
      <c r="S16" s="356" t="s">
        <v>139</v>
      </c>
      <c r="T16" s="357"/>
      <c r="U16" s="358"/>
      <c r="V16" s="359"/>
      <c r="W16" s="335"/>
      <c r="X16" s="336"/>
      <c r="Y16" s="351"/>
      <c r="Z16" s="352"/>
      <c r="AA16" s="55"/>
      <c r="AB16" s="55"/>
      <c r="AC16" s="55"/>
      <c r="AD16" s="351">
        <v>22</v>
      </c>
      <c r="AE16" s="352"/>
      <c r="AF16" s="10"/>
      <c r="AG16" s="10"/>
      <c r="AH16" s="337"/>
      <c r="AI16" s="338"/>
      <c r="AJ16" s="337"/>
      <c r="AK16" s="338"/>
      <c r="AL16" s="343"/>
      <c r="AM16" s="344"/>
      <c r="AN16" s="337"/>
      <c r="AO16" s="338"/>
      <c r="AP16" s="10"/>
      <c r="AQ16" s="10"/>
      <c r="AR16" s="10"/>
      <c r="AS16" s="58"/>
      <c r="AT16" s="10"/>
      <c r="AU16" s="10"/>
      <c r="AV16" s="10"/>
      <c r="AW16" s="125"/>
      <c r="AX16" s="55"/>
      <c r="AY16" s="55"/>
      <c r="AZ16" s="222" t="s">
        <v>139</v>
      </c>
      <c r="BA16" s="341"/>
      <c r="BB16" s="342"/>
      <c r="BC16" s="341"/>
      <c r="BD16" s="342"/>
      <c r="BE16" s="335"/>
      <c r="BF16" s="336"/>
      <c r="BG16" s="59"/>
      <c r="BH16" s="59"/>
      <c r="BI16" s="59"/>
      <c r="BJ16" s="59"/>
      <c r="BK16" s="59"/>
      <c r="BL16" s="59"/>
      <c r="BM16" s="59"/>
      <c r="BN16" s="59"/>
      <c r="BO16" s="3">
        <v>1</v>
      </c>
      <c r="BP16" s="40">
        <f>K16+AD16</f>
        <v>39</v>
      </c>
      <c r="BQ16" s="4"/>
      <c r="BR16" s="4">
        <v>2</v>
      </c>
      <c r="BS16" s="4"/>
      <c r="BT16" s="4"/>
      <c r="BU16" s="4"/>
      <c r="BV16" s="4"/>
      <c r="BW16" s="4"/>
      <c r="BX16" s="4"/>
      <c r="BY16" s="4"/>
      <c r="BZ16" s="4"/>
      <c r="CA16" s="25">
        <v>11</v>
      </c>
      <c r="CB16" s="25">
        <f>SUM(BP16:CA16)</f>
        <v>52</v>
      </c>
    </row>
    <row r="17" spans="1:80" s="24" customFormat="1" ht="11.45" customHeight="1" x14ac:dyDescent="0.2">
      <c r="A17" s="4">
        <v>2</v>
      </c>
      <c r="B17" s="10"/>
      <c r="C17" s="10"/>
      <c r="D17" s="10"/>
      <c r="E17" s="10"/>
      <c r="F17" s="10"/>
      <c r="G17" s="10"/>
      <c r="H17" s="10"/>
      <c r="I17" s="10"/>
      <c r="J17" s="10"/>
      <c r="K17" s="10">
        <v>16</v>
      </c>
      <c r="L17" s="10"/>
      <c r="M17" s="10"/>
      <c r="N17" s="10"/>
      <c r="O17" s="10"/>
      <c r="P17" s="10"/>
      <c r="Q17" s="337" t="s">
        <v>139</v>
      </c>
      <c r="R17" s="338"/>
      <c r="S17" s="362"/>
      <c r="T17" s="363"/>
      <c r="U17" s="358"/>
      <c r="V17" s="359"/>
      <c r="W17" s="335"/>
      <c r="X17" s="336"/>
      <c r="Y17" s="351"/>
      <c r="Z17" s="352"/>
      <c r="AA17" s="55"/>
      <c r="AB17" s="55"/>
      <c r="AC17" s="55"/>
      <c r="AD17" s="351">
        <v>19</v>
      </c>
      <c r="AE17" s="352"/>
      <c r="AF17" s="10"/>
      <c r="AG17" s="10"/>
      <c r="AH17" s="337"/>
      <c r="AI17" s="338"/>
      <c r="AJ17" s="337"/>
      <c r="AK17" s="338"/>
      <c r="AL17" s="343"/>
      <c r="AM17" s="344"/>
      <c r="AN17" s="337"/>
      <c r="AO17" s="338"/>
      <c r="AP17" s="10"/>
      <c r="AQ17" s="10"/>
      <c r="AR17" s="10"/>
      <c r="AS17" s="58"/>
      <c r="AT17" s="10"/>
      <c r="AU17" s="10"/>
      <c r="AV17" s="10"/>
      <c r="AW17" s="130"/>
      <c r="AX17" s="57" t="s">
        <v>88</v>
      </c>
      <c r="AY17" s="57" t="s">
        <v>45</v>
      </c>
      <c r="AZ17" s="57" t="s">
        <v>45</v>
      </c>
      <c r="BA17" s="345" t="s">
        <v>45</v>
      </c>
      <c r="BB17" s="346"/>
      <c r="BC17" s="347"/>
      <c r="BD17" s="348"/>
      <c r="BE17" s="335"/>
      <c r="BF17" s="336"/>
      <c r="BG17" s="59"/>
      <c r="BH17" s="59"/>
      <c r="BI17" s="59"/>
      <c r="BJ17" s="59"/>
      <c r="BK17" s="59"/>
      <c r="BL17" s="59"/>
      <c r="BM17" s="59"/>
      <c r="BN17" s="59"/>
      <c r="BO17" s="3">
        <v>2</v>
      </c>
      <c r="BP17" s="40">
        <f>K17+AD17</f>
        <v>35</v>
      </c>
      <c r="BQ17" s="4"/>
      <c r="BR17" s="4">
        <v>2</v>
      </c>
      <c r="BS17" s="4"/>
      <c r="BT17" s="4">
        <v>1</v>
      </c>
      <c r="BU17" s="4">
        <v>3</v>
      </c>
      <c r="BV17" s="4"/>
      <c r="BW17" s="4"/>
      <c r="BX17" s="4"/>
      <c r="BY17" s="4"/>
      <c r="BZ17" s="4"/>
      <c r="CA17" s="25">
        <v>11</v>
      </c>
      <c r="CB17" s="25">
        <f>SUM(BP17:CA17)</f>
        <v>52</v>
      </c>
    </row>
    <row r="18" spans="1:80" ht="12.6" customHeight="1" x14ac:dyDescent="0.2">
      <c r="A18" s="4">
        <v>3</v>
      </c>
      <c r="B18" s="56"/>
      <c r="C18" s="56"/>
      <c r="D18" s="56"/>
      <c r="E18" s="56"/>
      <c r="F18" s="56"/>
      <c r="G18" s="56"/>
      <c r="H18" s="56"/>
      <c r="I18" s="56"/>
      <c r="J18" s="56"/>
      <c r="K18" s="56"/>
      <c r="L18" s="56"/>
      <c r="M18" s="56"/>
      <c r="N18" s="56"/>
      <c r="O18" s="56"/>
      <c r="P18" s="56"/>
      <c r="Q18" s="349" t="s">
        <v>88</v>
      </c>
      <c r="R18" s="350"/>
      <c r="S18" s="349" t="s">
        <v>88</v>
      </c>
      <c r="T18" s="350"/>
      <c r="U18" s="62"/>
      <c r="V18" s="63"/>
      <c r="W18" s="335"/>
      <c r="X18" s="336"/>
      <c r="Y18" s="131"/>
      <c r="Z18" s="129"/>
      <c r="AA18" s="3"/>
      <c r="AB18" s="3"/>
      <c r="AC18" s="3"/>
      <c r="AD18" s="337">
        <v>24</v>
      </c>
      <c r="AE18" s="338"/>
      <c r="AF18" s="3"/>
      <c r="AG18" s="3"/>
      <c r="AH18" s="337"/>
      <c r="AI18" s="338"/>
      <c r="AJ18" s="351" t="s">
        <v>139</v>
      </c>
      <c r="AK18" s="352"/>
      <c r="AL18" s="349" t="s">
        <v>45</v>
      </c>
      <c r="AM18" s="350"/>
      <c r="AN18" s="349" t="s">
        <v>45</v>
      </c>
      <c r="AO18" s="350"/>
      <c r="AP18" s="72" t="s">
        <v>45</v>
      </c>
      <c r="AQ18" s="64" t="s">
        <v>45</v>
      </c>
      <c r="AR18" s="132"/>
      <c r="AS18" s="28" t="s">
        <v>38</v>
      </c>
      <c r="AT18" s="28" t="s">
        <v>38</v>
      </c>
      <c r="AU18" s="64" t="s">
        <v>38</v>
      </c>
      <c r="AV18" s="64" t="s">
        <v>38</v>
      </c>
      <c r="AW18" s="29"/>
      <c r="AX18" s="29"/>
      <c r="AY18" s="29"/>
      <c r="AZ18" s="29"/>
      <c r="BA18" s="339"/>
      <c r="BB18" s="340"/>
      <c r="BC18" s="339"/>
      <c r="BD18" s="340"/>
      <c r="BE18" s="337"/>
      <c r="BF18" s="338"/>
      <c r="BG18" s="3"/>
      <c r="BH18" s="3"/>
      <c r="BI18" s="3"/>
      <c r="BJ18" s="3"/>
      <c r="BK18" s="3"/>
      <c r="BL18" s="3"/>
      <c r="BM18" s="3"/>
      <c r="BN18" s="3"/>
      <c r="BO18" s="3">
        <v>3</v>
      </c>
      <c r="BP18" s="40">
        <f>K18+AD18</f>
        <v>24</v>
      </c>
      <c r="BQ18" s="5"/>
      <c r="BR18" s="4">
        <v>1</v>
      </c>
      <c r="BS18" s="4"/>
      <c r="BT18" s="4">
        <v>2</v>
      </c>
      <c r="BU18" s="4">
        <v>4</v>
      </c>
      <c r="BV18" s="4">
        <v>4</v>
      </c>
      <c r="BW18" s="4"/>
      <c r="BX18" s="4"/>
      <c r="BY18" s="4">
        <v>2</v>
      </c>
      <c r="BZ18" s="4">
        <v>4</v>
      </c>
      <c r="CA18" s="25">
        <v>2</v>
      </c>
      <c r="CB18" s="25">
        <f>SUM(BP18:CA18)</f>
        <v>43</v>
      </c>
    </row>
    <row r="19" spans="1:80" ht="10.15" customHeight="1" x14ac:dyDescent="0.2">
      <c r="A19" s="17"/>
      <c r="B19" s="1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7"/>
      <c r="BP19" s="65">
        <f>SUM(BP16:BP18)</f>
        <v>98</v>
      </c>
      <c r="BQ19" s="65"/>
      <c r="BR19" s="65">
        <f t="shared" ref="BR19:CA19" si="0">SUM(BR16:BR18)</f>
        <v>5</v>
      </c>
      <c r="BS19" s="65">
        <f t="shared" si="0"/>
        <v>0</v>
      </c>
      <c r="BT19" s="65">
        <f t="shared" si="0"/>
        <v>3</v>
      </c>
      <c r="BU19" s="65">
        <f t="shared" si="0"/>
        <v>7</v>
      </c>
      <c r="BV19" s="65">
        <f t="shared" si="0"/>
        <v>4</v>
      </c>
      <c r="BW19" s="65"/>
      <c r="BX19" s="65">
        <f t="shared" si="0"/>
        <v>0</v>
      </c>
      <c r="BY19" s="65">
        <f t="shared" si="0"/>
        <v>2</v>
      </c>
      <c r="BZ19" s="65">
        <f t="shared" si="0"/>
        <v>4</v>
      </c>
      <c r="CA19" s="65">
        <f t="shared" si="0"/>
        <v>24</v>
      </c>
      <c r="CB19" s="65">
        <f>CB16+CB17+CB18</f>
        <v>147</v>
      </c>
    </row>
    <row r="20" spans="1:80" ht="9" customHeight="1" x14ac:dyDescent="0.2">
      <c r="A20" s="17"/>
      <c r="B20" s="20"/>
      <c r="C20" s="21"/>
      <c r="D20" s="21" t="s">
        <v>39</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17"/>
      <c r="BQ20" s="17"/>
      <c r="BR20" s="17"/>
      <c r="BS20" s="17"/>
      <c r="BT20" s="17"/>
      <c r="BU20" s="17"/>
      <c r="BV20" s="17"/>
      <c r="BW20" s="17"/>
      <c r="BX20" s="17"/>
      <c r="BY20" s="17"/>
      <c r="BZ20" s="17"/>
      <c r="CA20" s="17"/>
      <c r="CB20" s="17"/>
    </row>
    <row r="21" spans="1:80" ht="9" customHeight="1" x14ac:dyDescent="0.2">
      <c r="A21" s="22"/>
      <c r="B21" s="23" t="s">
        <v>40</v>
      </c>
      <c r="C21" s="21"/>
      <c r="D21" s="21"/>
      <c r="E21" s="17"/>
      <c r="F21" s="17"/>
      <c r="G21" s="21"/>
      <c r="H21" s="21"/>
      <c r="I21" s="21"/>
      <c r="J21" s="21"/>
      <c r="K21" s="21"/>
      <c r="L21" s="26"/>
      <c r="M21" s="23" t="s">
        <v>41</v>
      </c>
      <c r="N21" s="21"/>
      <c r="O21" s="21"/>
      <c r="P21" s="21"/>
      <c r="Q21" s="21"/>
      <c r="R21" s="21"/>
      <c r="S21" s="21"/>
      <c r="T21" s="21"/>
      <c r="U21" s="17"/>
      <c r="V21" s="17"/>
      <c r="W21" s="17"/>
      <c r="X21" s="17"/>
      <c r="Y21" s="21"/>
      <c r="Z21" s="21"/>
      <c r="AA21" s="21"/>
      <c r="AB21" s="21"/>
      <c r="AC21" s="17"/>
      <c r="AD21" s="31" t="s">
        <v>38</v>
      </c>
      <c r="AE21" s="37"/>
      <c r="AF21" s="23" t="s">
        <v>144</v>
      </c>
      <c r="AG21" s="21"/>
      <c r="AH21" s="21"/>
      <c r="AI21" s="21"/>
      <c r="AJ21" s="21"/>
      <c r="AK21" s="19"/>
      <c r="AL21" s="19"/>
      <c r="AM21" s="19"/>
      <c r="AN21" s="19"/>
      <c r="AO21" s="19"/>
      <c r="AP21" s="19"/>
      <c r="AQ21" s="19"/>
      <c r="AR21" s="17"/>
      <c r="AS21" s="17"/>
      <c r="AT21" s="30"/>
      <c r="AU21" s="23" t="s">
        <v>89</v>
      </c>
      <c r="AV21" s="17"/>
      <c r="AW21" s="19"/>
      <c r="AX21" s="19"/>
      <c r="AY21" s="17"/>
      <c r="AZ21" s="17"/>
      <c r="BA21" s="19"/>
      <c r="BB21" s="19"/>
      <c r="BC21" s="19"/>
      <c r="BD21" s="19"/>
      <c r="BE21" s="19"/>
      <c r="BF21" s="19"/>
      <c r="BG21" s="17"/>
      <c r="BH21" s="17"/>
      <c r="BI21" s="19"/>
      <c r="BJ21" s="19"/>
      <c r="BK21" s="27"/>
      <c r="BL21" s="23" t="s">
        <v>90</v>
      </c>
      <c r="BM21" s="19"/>
      <c r="BN21" s="19"/>
      <c r="BO21" s="17"/>
      <c r="BP21" s="17"/>
      <c r="BQ21" s="17"/>
      <c r="BR21" s="17"/>
      <c r="BS21" s="17"/>
      <c r="BT21" s="17"/>
      <c r="BU21" s="17"/>
      <c r="BV21" s="17"/>
      <c r="BW21" s="17"/>
      <c r="BX21" s="17"/>
      <c r="BY21" s="60"/>
      <c r="BZ21" s="23" t="s">
        <v>42</v>
      </c>
      <c r="CA21" s="17"/>
      <c r="CB21" s="17"/>
    </row>
    <row r="22" spans="1:80" ht="4.5" customHeight="1" x14ac:dyDescent="0.2">
      <c r="A22" s="1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7"/>
      <c r="BP22" s="17"/>
      <c r="BQ22" s="17"/>
      <c r="BR22" s="17"/>
      <c r="BS22" s="17"/>
      <c r="BT22" s="17"/>
      <c r="BU22" s="17"/>
      <c r="BV22" s="17"/>
      <c r="BW22" s="17"/>
      <c r="BX22" s="17"/>
      <c r="BY22" s="17"/>
      <c r="BZ22" s="17"/>
      <c r="CA22" s="17"/>
      <c r="CB22" s="17"/>
    </row>
    <row r="23" spans="1:80" ht="9" customHeight="1" x14ac:dyDescent="0.2">
      <c r="A23" s="38"/>
      <c r="B23" s="23"/>
      <c r="C23" s="17"/>
      <c r="D23" s="17"/>
      <c r="E23" s="17"/>
      <c r="F23" s="17"/>
      <c r="G23" s="17"/>
      <c r="H23" s="17"/>
      <c r="I23" s="17"/>
      <c r="J23" s="17"/>
      <c r="K23" s="17"/>
      <c r="L23" s="32" t="s">
        <v>88</v>
      </c>
      <c r="M23" s="23" t="s">
        <v>99</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31" t="s">
        <v>45</v>
      </c>
      <c r="AU23" s="23" t="s">
        <v>143</v>
      </c>
      <c r="AV23" s="17"/>
      <c r="AW23" s="17"/>
      <c r="AX23" s="17"/>
      <c r="AY23" s="17"/>
      <c r="AZ23" s="17"/>
      <c r="BA23" s="17"/>
      <c r="BB23" s="17"/>
      <c r="BC23" s="17"/>
      <c r="BD23" s="17"/>
      <c r="BE23" s="17"/>
      <c r="BF23" s="17"/>
      <c r="BG23" s="17"/>
      <c r="BH23" s="17"/>
      <c r="BI23" s="17"/>
      <c r="BJ23" s="17"/>
      <c r="BK23" s="68"/>
      <c r="BL23" s="69"/>
      <c r="BM23" s="70"/>
      <c r="BN23" s="70"/>
      <c r="BO23" s="70"/>
      <c r="BP23" s="70"/>
      <c r="BQ23" s="71"/>
      <c r="BR23" s="66"/>
      <c r="BS23" s="67"/>
      <c r="BT23" s="67"/>
      <c r="BU23" s="67"/>
      <c r="BV23" s="67"/>
      <c r="BW23" s="67"/>
      <c r="BX23" s="67"/>
      <c r="BY23" s="17"/>
      <c r="BZ23" s="17"/>
      <c r="CA23" s="17"/>
      <c r="CB23" s="17"/>
    </row>
    <row r="24" spans="1:80" ht="12" customHeight="1" x14ac:dyDescent="0.2">
      <c r="BG24" s="11"/>
      <c r="BH24" s="11"/>
    </row>
    <row r="25" spans="1:80" ht="11.25" customHeight="1" x14ac:dyDescent="0.2">
      <c r="L25" s="194" t="s">
        <v>139</v>
      </c>
      <c r="M25" s="17" t="s">
        <v>142</v>
      </c>
      <c r="N25" s="17"/>
      <c r="O25" s="17"/>
      <c r="P25" s="17"/>
      <c r="Q25" s="17"/>
      <c r="R25" s="17"/>
      <c r="S25" s="17"/>
      <c r="T25" s="17"/>
      <c r="U25" s="17"/>
    </row>
    <row r="26" spans="1:80" x14ac:dyDescent="0.2">
      <c r="X26" s="121"/>
      <c r="AJ26" s="364"/>
      <c r="AK26" s="364"/>
    </row>
    <row r="27" spans="1:80" x14ac:dyDescent="0.2">
      <c r="AJ27" s="364"/>
      <c r="AK27" s="364"/>
      <c r="BH27" s="61"/>
      <c r="BI27" s="61"/>
    </row>
  </sheetData>
  <mergeCells count="120">
    <mergeCell ref="AJ26:AK26"/>
    <mergeCell ref="AJ27:AK27"/>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 ref="BG6:BI7"/>
    <mergeCell ref="AG6:AG9"/>
    <mergeCell ref="AC6:AF7"/>
    <mergeCell ref="AH6:AO7"/>
    <mergeCell ref="AH8:AI9"/>
    <mergeCell ref="AY6:BD7"/>
    <mergeCell ref="AY8:AY9"/>
    <mergeCell ref="Q16:R16"/>
    <mergeCell ref="AN18:AO18"/>
    <mergeCell ref="S16:T16"/>
    <mergeCell ref="S18:T18"/>
    <mergeCell ref="U16:V16"/>
    <mergeCell ref="AS8:AS9"/>
    <mergeCell ref="S8:T9"/>
    <mergeCell ref="U6:V15"/>
    <mergeCell ref="O6:T7"/>
    <mergeCell ref="Q17:R17"/>
    <mergeCell ref="Q18:R18"/>
    <mergeCell ref="S17:T17"/>
    <mergeCell ref="U17:V17"/>
    <mergeCell ref="W17:X17"/>
    <mergeCell ref="Y17:Z17"/>
    <mergeCell ref="W16:X16"/>
    <mergeCell ref="Y16:Z16"/>
    <mergeCell ref="W18:X18"/>
    <mergeCell ref="BE18:BF18"/>
    <mergeCell ref="BC18:BD18"/>
    <mergeCell ref="BA18:BB18"/>
    <mergeCell ref="AD18:AE18"/>
    <mergeCell ref="BC16:BD16"/>
    <mergeCell ref="BA16:BB16"/>
    <mergeCell ref="AL16:AM16"/>
    <mergeCell ref="BE16:BF16"/>
    <mergeCell ref="AN17:AO17"/>
    <mergeCell ref="BA17:BB17"/>
    <mergeCell ref="BC17:BD17"/>
    <mergeCell ref="BE17:BF17"/>
    <mergeCell ref="AL18:AM18"/>
    <mergeCell ref="AN16:AO16"/>
    <mergeCell ref="AJ18:AK18"/>
    <mergeCell ref="AL17:AM17"/>
    <mergeCell ref="AD17:AE17"/>
    <mergeCell ref="AH17:AI17"/>
    <mergeCell ref="AJ17:AK17"/>
    <mergeCell ref="AD16:AE16"/>
    <mergeCell ref="AH16:AI16"/>
    <mergeCell ref="AJ16:AK16"/>
    <mergeCell ref="AH18:AI18"/>
    <mergeCell ref="AC8:AC15"/>
    <mergeCell ref="CB6:CB15"/>
    <mergeCell ref="BT8:BT9"/>
    <mergeCell ref="BR6:BR9"/>
    <mergeCell ref="BZ6:BZ15"/>
    <mergeCell ref="CA6:CA15"/>
    <mergeCell ref="BH8:BH15"/>
    <mergeCell ref="L8:L15"/>
    <mergeCell ref="N8:N15"/>
    <mergeCell ref="BP8:BP15"/>
    <mergeCell ref="AU6:AX7"/>
    <mergeCell ref="AF8:AF15"/>
    <mergeCell ref="AQ8:AQ15"/>
    <mergeCell ref="AU8:AU15"/>
    <mergeCell ref="AX8:AX15"/>
    <mergeCell ref="AV8:AV15"/>
    <mergeCell ref="AW8:AW9"/>
    <mergeCell ref="BQ8:BQ15"/>
    <mergeCell ref="BP6:BQ7"/>
    <mergeCell ref="BY6:BY9"/>
    <mergeCell ref="BX6:BX9"/>
    <mergeCell ref="BS6:BW7"/>
    <mergeCell ref="BW8:BW9"/>
    <mergeCell ref="AP6:AP15"/>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V100"/>
  <sheetViews>
    <sheetView tabSelected="1" view="pageBreakPreview" zoomScale="140" zoomScaleNormal="150" zoomScaleSheetLayoutView="140" workbookViewId="0">
      <pane ySplit="11" topLeftCell="A12" activePane="bottomLeft" state="frozen"/>
      <selection pane="bottomLeft" activeCell="L23" sqref="L23"/>
    </sheetView>
  </sheetViews>
  <sheetFormatPr defaultRowHeight="12.75" x14ac:dyDescent="0.2"/>
  <cols>
    <col min="2" max="2" width="51.7109375" customWidth="1"/>
    <col min="3" max="3" width="9.5703125" customWidth="1"/>
    <col min="4" max="6" width="8.7109375" customWidth="1"/>
    <col min="7" max="8" width="5.85546875" customWidth="1"/>
    <col min="9" max="10" width="5.140625" customWidth="1"/>
    <col min="11" max="11" width="4.42578125" hidden="1" customWidth="1"/>
    <col min="12" max="15" width="6.5703125" customWidth="1"/>
    <col min="16" max="16" width="6" customWidth="1"/>
    <col min="17" max="17" width="7.28515625" customWidth="1"/>
    <col min="18" max="18" width="7.140625" customWidth="1"/>
    <col min="19" max="19" width="7.28515625" customWidth="1"/>
    <col min="20" max="20" width="6.42578125" customWidth="1"/>
    <col min="21" max="22" width="7.28515625" customWidth="1"/>
    <col min="23" max="23" width="4.85546875" customWidth="1"/>
    <col min="24" max="24" width="6" customWidth="1"/>
  </cols>
  <sheetData>
    <row r="1" spans="1:29" ht="16.5" customHeight="1" x14ac:dyDescent="0.25">
      <c r="A1" s="379" t="s">
        <v>228</v>
      </c>
      <c r="B1" s="380"/>
      <c r="C1" s="380"/>
      <c r="D1" s="380"/>
      <c r="E1" s="380"/>
      <c r="F1" s="380"/>
      <c r="G1" s="380"/>
      <c r="H1" s="380"/>
      <c r="I1" s="380"/>
      <c r="J1" s="380"/>
      <c r="K1" s="380"/>
      <c r="L1" s="380"/>
      <c r="M1" s="380"/>
      <c r="N1" s="380"/>
      <c r="O1" s="380"/>
      <c r="P1" s="380"/>
      <c r="Q1" s="381"/>
      <c r="R1" s="381"/>
      <c r="S1" s="381"/>
      <c r="T1" s="381"/>
      <c r="U1" s="76"/>
      <c r="V1" s="256"/>
      <c r="X1" s="121"/>
      <c r="Y1" s="121"/>
      <c r="Z1" s="121"/>
      <c r="AA1" s="121"/>
      <c r="AB1" s="121"/>
      <c r="AC1" s="121"/>
    </row>
    <row r="2" spans="1:29" ht="16.5" customHeight="1" x14ac:dyDescent="0.2">
      <c r="A2" s="390" t="s">
        <v>33</v>
      </c>
      <c r="B2" s="393" t="s">
        <v>59</v>
      </c>
      <c r="C2" s="367" t="s">
        <v>60</v>
      </c>
      <c r="D2" s="396"/>
      <c r="E2" s="387" t="s">
        <v>191</v>
      </c>
      <c r="F2" s="387" t="s">
        <v>192</v>
      </c>
      <c r="G2" s="387" t="s">
        <v>152</v>
      </c>
      <c r="H2" s="376" t="s">
        <v>159</v>
      </c>
      <c r="I2" s="377"/>
      <c r="J2" s="377"/>
      <c r="K2" s="377"/>
      <c r="L2" s="377"/>
      <c r="M2" s="377"/>
      <c r="N2" s="377"/>
      <c r="O2" s="377"/>
      <c r="P2" s="378"/>
      <c r="Q2" s="367" t="s">
        <v>101</v>
      </c>
      <c r="R2" s="368"/>
      <c r="S2" s="368"/>
      <c r="T2" s="368"/>
      <c r="U2" s="368"/>
      <c r="V2" s="368"/>
      <c r="X2" s="121"/>
      <c r="Y2" s="121"/>
      <c r="Z2" s="121"/>
      <c r="AA2" s="121"/>
      <c r="AB2" s="121"/>
      <c r="AC2" s="121"/>
    </row>
    <row r="3" spans="1:29" s="6" customFormat="1" ht="10.9" customHeight="1" x14ac:dyDescent="0.2">
      <c r="A3" s="391"/>
      <c r="B3" s="394"/>
      <c r="C3" s="369"/>
      <c r="D3" s="397"/>
      <c r="E3" s="388"/>
      <c r="F3" s="388"/>
      <c r="G3" s="388"/>
      <c r="H3" s="387" t="s">
        <v>100</v>
      </c>
      <c r="I3" s="376" t="s">
        <v>160</v>
      </c>
      <c r="J3" s="377"/>
      <c r="K3" s="377"/>
      <c r="L3" s="377"/>
      <c r="M3" s="378"/>
      <c r="N3" s="373" t="s">
        <v>156</v>
      </c>
      <c r="O3" s="373" t="s">
        <v>157</v>
      </c>
      <c r="P3" s="405" t="s">
        <v>150</v>
      </c>
      <c r="Q3" s="369"/>
      <c r="R3" s="370"/>
      <c r="S3" s="370"/>
      <c r="T3" s="370"/>
      <c r="U3" s="370"/>
      <c r="V3" s="370"/>
      <c r="Y3" s="118"/>
      <c r="Z3" s="118"/>
      <c r="AA3" s="118"/>
      <c r="AB3" s="118"/>
      <c r="AC3" s="75"/>
    </row>
    <row r="4" spans="1:29" s="6" customFormat="1" ht="10.9" customHeight="1" x14ac:dyDescent="0.2">
      <c r="A4" s="391"/>
      <c r="B4" s="394"/>
      <c r="C4" s="369"/>
      <c r="D4" s="397"/>
      <c r="E4" s="388"/>
      <c r="F4" s="388"/>
      <c r="G4" s="388"/>
      <c r="H4" s="388"/>
      <c r="I4" s="377" t="s">
        <v>158</v>
      </c>
      <c r="J4" s="377"/>
      <c r="K4" s="377"/>
      <c r="L4" s="377"/>
      <c r="M4" s="377"/>
      <c r="N4" s="374"/>
      <c r="O4" s="374"/>
      <c r="P4" s="405"/>
      <c r="Q4" s="369"/>
      <c r="R4" s="370"/>
      <c r="S4" s="370"/>
      <c r="T4" s="370"/>
      <c r="U4" s="370"/>
      <c r="V4" s="370"/>
      <c r="Y4" s="118"/>
      <c r="Z4" s="118"/>
      <c r="AA4" s="118"/>
      <c r="AB4" s="118"/>
      <c r="AC4" s="75"/>
    </row>
    <row r="5" spans="1:29" s="6" customFormat="1" ht="10.15" customHeight="1" x14ac:dyDescent="0.2">
      <c r="A5" s="391"/>
      <c r="B5" s="394"/>
      <c r="C5" s="369"/>
      <c r="D5" s="397"/>
      <c r="E5" s="388"/>
      <c r="F5" s="388"/>
      <c r="G5" s="388"/>
      <c r="H5" s="388"/>
      <c r="I5" s="409" t="s">
        <v>153</v>
      </c>
      <c r="J5" s="376" t="s">
        <v>149</v>
      </c>
      <c r="K5" s="377"/>
      <c r="L5" s="377"/>
      <c r="M5" s="377"/>
      <c r="N5" s="374"/>
      <c r="O5" s="374"/>
      <c r="P5" s="405"/>
      <c r="Q5" s="371"/>
      <c r="R5" s="372"/>
      <c r="S5" s="372"/>
      <c r="T5" s="372"/>
      <c r="U5" s="372"/>
      <c r="V5" s="372"/>
      <c r="Y5" s="118"/>
      <c r="Z5" s="118"/>
      <c r="AA5" s="118"/>
      <c r="AB5" s="118"/>
      <c r="AC5" s="75"/>
    </row>
    <row r="6" spans="1:29" s="6" customFormat="1" ht="9" customHeight="1" x14ac:dyDescent="0.2">
      <c r="A6" s="391"/>
      <c r="B6" s="394"/>
      <c r="C6" s="369"/>
      <c r="D6" s="397"/>
      <c r="E6" s="388"/>
      <c r="F6" s="388"/>
      <c r="G6" s="388"/>
      <c r="H6" s="388"/>
      <c r="I6" s="410"/>
      <c r="J6" s="387" t="s">
        <v>154</v>
      </c>
      <c r="K6" s="232"/>
      <c r="L6" s="415" t="s">
        <v>155</v>
      </c>
      <c r="M6" s="412" t="s">
        <v>64</v>
      </c>
      <c r="N6" s="374"/>
      <c r="O6" s="374"/>
      <c r="P6" s="405"/>
      <c r="Q6" s="382" t="s">
        <v>61</v>
      </c>
      <c r="R6" s="383"/>
      <c r="S6" s="382" t="s">
        <v>107</v>
      </c>
      <c r="T6" s="383"/>
      <c r="U6" s="101" t="s">
        <v>108</v>
      </c>
      <c r="V6" s="257"/>
    </row>
    <row r="7" spans="1:29" s="6" customFormat="1" ht="10.5" customHeight="1" x14ac:dyDescent="0.2">
      <c r="A7" s="391"/>
      <c r="B7" s="394"/>
      <c r="C7" s="369"/>
      <c r="D7" s="397"/>
      <c r="E7" s="388"/>
      <c r="F7" s="388"/>
      <c r="G7" s="388"/>
      <c r="H7" s="388"/>
      <c r="I7" s="410"/>
      <c r="J7" s="388"/>
      <c r="K7" s="384" t="s">
        <v>63</v>
      </c>
      <c r="L7" s="415"/>
      <c r="M7" s="413"/>
      <c r="N7" s="374"/>
      <c r="O7" s="374"/>
      <c r="P7" s="405"/>
      <c r="Q7" s="46" t="s">
        <v>65</v>
      </c>
      <c r="R7" s="46" t="s">
        <v>66</v>
      </c>
      <c r="S7" s="46" t="s">
        <v>67</v>
      </c>
      <c r="T7" s="46" t="s">
        <v>68</v>
      </c>
      <c r="U7" s="205" t="s">
        <v>140</v>
      </c>
      <c r="V7" s="258"/>
    </row>
    <row r="8" spans="1:29" s="6" customFormat="1" ht="9.75" hidden="1" customHeight="1" x14ac:dyDescent="0.2">
      <c r="A8" s="391"/>
      <c r="B8" s="394"/>
      <c r="C8" s="369"/>
      <c r="D8" s="397"/>
      <c r="E8" s="388"/>
      <c r="F8" s="388"/>
      <c r="G8" s="388"/>
      <c r="H8" s="388"/>
      <c r="I8" s="410"/>
      <c r="J8" s="388"/>
      <c r="K8" s="385"/>
      <c r="L8" s="415"/>
      <c r="M8" s="413"/>
      <c r="N8" s="374"/>
      <c r="O8" s="374"/>
      <c r="P8" s="405"/>
      <c r="Q8" s="77" t="s">
        <v>69</v>
      </c>
      <c r="R8" s="77" t="s">
        <v>70</v>
      </c>
      <c r="S8" s="77" t="s">
        <v>69</v>
      </c>
      <c r="T8" s="77" t="s">
        <v>70</v>
      </c>
      <c r="U8" s="77" t="s">
        <v>69</v>
      </c>
      <c r="V8" s="77"/>
    </row>
    <row r="9" spans="1:29" s="6" customFormat="1" ht="4.5" hidden="1" customHeight="1" x14ac:dyDescent="0.2">
      <c r="A9" s="391"/>
      <c r="B9" s="394"/>
      <c r="C9" s="371"/>
      <c r="D9" s="398"/>
      <c r="E9" s="388"/>
      <c r="F9" s="388"/>
      <c r="G9" s="388"/>
      <c r="H9" s="388"/>
      <c r="I9" s="410"/>
      <c r="J9" s="388"/>
      <c r="K9" s="386"/>
      <c r="L9" s="415"/>
      <c r="M9" s="413"/>
      <c r="N9" s="374"/>
      <c r="O9" s="374"/>
      <c r="P9" s="405"/>
      <c r="Q9" s="78">
        <v>17</v>
      </c>
      <c r="R9" s="78">
        <v>22</v>
      </c>
      <c r="S9" s="78">
        <v>16</v>
      </c>
      <c r="T9" s="78">
        <v>19</v>
      </c>
      <c r="U9" s="78">
        <v>24</v>
      </c>
      <c r="V9" s="78"/>
    </row>
    <row r="10" spans="1:29" s="6" customFormat="1" ht="57" customHeight="1" x14ac:dyDescent="0.2">
      <c r="A10" s="392"/>
      <c r="B10" s="395"/>
      <c r="C10" s="259" t="s">
        <v>148</v>
      </c>
      <c r="D10" s="260" t="s">
        <v>147</v>
      </c>
      <c r="E10" s="389"/>
      <c r="F10" s="389"/>
      <c r="G10" s="389"/>
      <c r="H10" s="389"/>
      <c r="I10" s="411"/>
      <c r="J10" s="389"/>
      <c r="K10" s="233"/>
      <c r="L10" s="415"/>
      <c r="M10" s="414"/>
      <c r="N10" s="375"/>
      <c r="O10" s="375"/>
      <c r="P10" s="405"/>
      <c r="Q10" s="78" t="s">
        <v>163</v>
      </c>
      <c r="R10" s="78" t="s">
        <v>151</v>
      </c>
      <c r="S10" s="78"/>
      <c r="T10" s="78"/>
      <c r="U10" s="78"/>
      <c r="V10" s="78"/>
    </row>
    <row r="11" spans="1:29" s="9" customFormat="1" ht="9.75" customHeight="1" x14ac:dyDescent="0.2">
      <c r="A11" s="5">
        <v>1</v>
      </c>
      <c r="B11" s="12">
        <v>2</v>
      </c>
      <c r="C11" s="12">
        <v>3</v>
      </c>
      <c r="D11" s="234">
        <v>4</v>
      </c>
      <c r="E11" s="234"/>
      <c r="F11" s="234"/>
      <c r="G11" s="12">
        <v>5</v>
      </c>
      <c r="H11" s="12">
        <v>6</v>
      </c>
      <c r="I11" s="241">
        <v>7</v>
      </c>
      <c r="J11" s="12">
        <v>8</v>
      </c>
      <c r="K11" s="12">
        <v>7</v>
      </c>
      <c r="L11" s="12">
        <v>9</v>
      </c>
      <c r="M11" s="12">
        <v>10</v>
      </c>
      <c r="N11" s="12">
        <v>11</v>
      </c>
      <c r="O11" s="12">
        <v>12</v>
      </c>
      <c r="P11" s="13" t="s">
        <v>161</v>
      </c>
      <c r="Q11" s="79">
        <v>14</v>
      </c>
      <c r="R11" s="79">
        <v>15</v>
      </c>
      <c r="S11" s="79">
        <v>16</v>
      </c>
      <c r="T11" s="79">
        <v>17</v>
      </c>
      <c r="U11" s="79">
        <v>18</v>
      </c>
      <c r="V11" s="79">
        <v>19</v>
      </c>
    </row>
    <row r="12" spans="1:29" s="9" customFormat="1" ht="9.75" customHeight="1" x14ac:dyDescent="0.2">
      <c r="A12" s="102" t="s">
        <v>104</v>
      </c>
      <c r="B12" s="103" t="s">
        <v>105</v>
      </c>
      <c r="C12" s="103"/>
      <c r="D12" s="235"/>
      <c r="E12" s="235"/>
      <c r="F12" s="235"/>
      <c r="G12" s="249">
        <f>G13+G27</f>
        <v>1476</v>
      </c>
      <c r="H12" s="249"/>
      <c r="I12" s="242">
        <f>I13+I27</f>
        <v>1404</v>
      </c>
      <c r="J12" s="104">
        <f>J13+J27</f>
        <v>812</v>
      </c>
      <c r="K12" s="104"/>
      <c r="L12" s="104">
        <f>L13+L27</f>
        <v>592</v>
      </c>
      <c r="M12" s="104"/>
      <c r="N12" s="104"/>
      <c r="O12" s="104"/>
      <c r="P12" s="290" t="s">
        <v>225</v>
      </c>
      <c r="Q12" s="104">
        <f>Q13+Q27</f>
        <v>612</v>
      </c>
      <c r="R12" s="104">
        <f>R13+R27</f>
        <v>792</v>
      </c>
      <c r="S12" s="105"/>
      <c r="T12" s="105"/>
      <c r="U12" s="105"/>
      <c r="V12" s="105"/>
      <c r="W12" s="120"/>
    </row>
    <row r="13" spans="1:29" s="9" customFormat="1" ht="30" customHeight="1" x14ac:dyDescent="0.2">
      <c r="A13" s="134" t="s">
        <v>194</v>
      </c>
      <c r="B13" s="254" t="s">
        <v>195</v>
      </c>
      <c r="C13" s="135"/>
      <c r="D13" s="236"/>
      <c r="E13" s="236"/>
      <c r="F13" s="236"/>
      <c r="G13" s="109">
        <f>G14+G15+G16+G17+G18+G19+G20+G21+G22+G23+G24+G25+G26</f>
        <v>1342</v>
      </c>
      <c r="H13" s="109"/>
      <c r="I13" s="243">
        <f>I14+I15+I16+I17+I18+I19+I20+I21+I22+I23+I24+I25+I26</f>
        <v>1270</v>
      </c>
      <c r="J13" s="110">
        <f>J14+J15+J16+J17+J18+J19+J20+J21+J22+J23+J24+J25+J26</f>
        <v>728</v>
      </c>
      <c r="K13" s="110"/>
      <c r="L13" s="110">
        <f>L14+L15+L16+L17+L18+L19+L20+L21+L22+L23+L24+L25+L26</f>
        <v>542</v>
      </c>
      <c r="M13" s="110"/>
      <c r="N13" s="110"/>
      <c r="O13" s="110"/>
      <c r="P13" s="289" t="s">
        <v>225</v>
      </c>
      <c r="Q13" s="111">
        <f>Q14+Q15+Q16+Q17+Q18+Q19+Q22+Q23+Q25+Q26</f>
        <v>527</v>
      </c>
      <c r="R13" s="111">
        <f>R14+R15+R16+R17+R18+R19+R20+R21+R22+R23+R24+R25+R26</f>
        <v>743</v>
      </c>
      <c r="S13" s="106"/>
      <c r="T13" s="106"/>
      <c r="U13" s="106"/>
      <c r="V13" s="106"/>
      <c r="W13" s="120"/>
    </row>
    <row r="14" spans="1:29" s="9" customFormat="1" ht="9.75" customHeight="1" x14ac:dyDescent="0.2">
      <c r="A14" s="112" t="s">
        <v>199</v>
      </c>
      <c r="B14" s="113" t="s">
        <v>196</v>
      </c>
      <c r="C14" s="250" t="s">
        <v>197</v>
      </c>
      <c r="D14" s="251" t="s">
        <v>198</v>
      </c>
      <c r="E14" s="251"/>
      <c r="F14" s="251"/>
      <c r="G14" s="114">
        <v>97</v>
      </c>
      <c r="H14" s="114"/>
      <c r="I14" s="244">
        <v>73</v>
      </c>
      <c r="J14" s="115">
        <v>41</v>
      </c>
      <c r="K14" s="115"/>
      <c r="L14" s="115">
        <v>32</v>
      </c>
      <c r="M14" s="115"/>
      <c r="N14" s="115"/>
      <c r="O14" s="115"/>
      <c r="P14" s="116" t="s">
        <v>164</v>
      </c>
      <c r="Q14" s="117">
        <v>51</v>
      </c>
      <c r="R14" s="117">
        <v>22</v>
      </c>
      <c r="S14" s="117"/>
      <c r="T14" s="117"/>
      <c r="U14" s="117"/>
      <c r="V14" s="117"/>
      <c r="W14" s="120"/>
    </row>
    <row r="15" spans="1:29" s="9" customFormat="1" ht="9.75" customHeight="1" x14ac:dyDescent="0.2">
      <c r="A15" s="112" t="s">
        <v>200</v>
      </c>
      <c r="B15" s="113" t="s">
        <v>146</v>
      </c>
      <c r="C15" s="250" t="s">
        <v>211</v>
      </c>
      <c r="D15" s="251"/>
      <c r="E15" s="251"/>
      <c r="F15" s="251"/>
      <c r="G15" s="114">
        <v>117</v>
      </c>
      <c r="H15" s="114"/>
      <c r="I15" s="244">
        <v>117</v>
      </c>
      <c r="J15" s="115">
        <v>97</v>
      </c>
      <c r="K15" s="115"/>
      <c r="L15" s="115">
        <v>20</v>
      </c>
      <c r="M15" s="115"/>
      <c r="N15" s="115"/>
      <c r="O15" s="115"/>
      <c r="P15" s="116"/>
      <c r="Q15" s="117">
        <v>51</v>
      </c>
      <c r="R15" s="117">
        <v>66</v>
      </c>
      <c r="S15" s="117"/>
      <c r="T15" s="117"/>
      <c r="U15" s="117"/>
      <c r="V15" s="117"/>
      <c r="W15" s="120"/>
    </row>
    <row r="16" spans="1:29" s="9" customFormat="1" ht="9.75" customHeight="1" x14ac:dyDescent="0.2">
      <c r="A16" s="112" t="s">
        <v>201</v>
      </c>
      <c r="B16" s="113" t="s">
        <v>44</v>
      </c>
      <c r="C16" s="250" t="s">
        <v>197</v>
      </c>
      <c r="D16" s="251" t="s">
        <v>198</v>
      </c>
      <c r="E16" s="251"/>
      <c r="F16" s="251"/>
      <c r="G16" s="114">
        <v>258</v>
      </c>
      <c r="H16" s="114"/>
      <c r="I16" s="244">
        <v>234</v>
      </c>
      <c r="J16" s="115">
        <v>89</v>
      </c>
      <c r="K16" s="115"/>
      <c r="L16" s="115">
        <v>145</v>
      </c>
      <c r="M16" s="115"/>
      <c r="N16" s="115"/>
      <c r="O16" s="115"/>
      <c r="P16" s="116" t="s">
        <v>164</v>
      </c>
      <c r="Q16" s="117">
        <v>102</v>
      </c>
      <c r="R16" s="117">
        <v>132</v>
      </c>
      <c r="S16" s="117"/>
      <c r="T16" s="192"/>
      <c r="U16" s="192"/>
      <c r="V16" s="192"/>
      <c r="W16" s="120"/>
    </row>
    <row r="17" spans="1:126" s="9" customFormat="1" ht="9.75" customHeight="1" x14ac:dyDescent="0.2">
      <c r="A17" s="112" t="s">
        <v>202</v>
      </c>
      <c r="B17" s="113" t="s">
        <v>35</v>
      </c>
      <c r="C17" s="250" t="s">
        <v>212</v>
      </c>
      <c r="D17" s="251"/>
      <c r="E17" s="251"/>
      <c r="F17" s="251"/>
      <c r="G17" s="114">
        <v>78</v>
      </c>
      <c r="H17" s="114"/>
      <c r="I17" s="244">
        <v>78</v>
      </c>
      <c r="J17" s="115">
        <v>2</v>
      </c>
      <c r="K17" s="115"/>
      <c r="L17" s="115">
        <v>76</v>
      </c>
      <c r="M17" s="115"/>
      <c r="N17" s="115"/>
      <c r="O17" s="115"/>
      <c r="P17" s="116"/>
      <c r="Q17" s="117">
        <v>34</v>
      </c>
      <c r="R17" s="117">
        <v>44</v>
      </c>
      <c r="S17" s="117"/>
      <c r="T17" s="192"/>
      <c r="U17" s="192"/>
      <c r="V17" s="192"/>
      <c r="W17" s="120"/>
    </row>
    <row r="18" spans="1:126" s="9" customFormat="1" ht="9.75" customHeight="1" x14ac:dyDescent="0.2">
      <c r="A18" s="112" t="s">
        <v>202</v>
      </c>
      <c r="B18" s="113" t="s">
        <v>204</v>
      </c>
      <c r="C18" s="250" t="s">
        <v>197</v>
      </c>
      <c r="D18" s="251" t="s">
        <v>198</v>
      </c>
      <c r="E18" s="251"/>
      <c r="F18" s="251"/>
      <c r="G18" s="114">
        <v>108</v>
      </c>
      <c r="H18" s="114"/>
      <c r="I18" s="244">
        <v>84</v>
      </c>
      <c r="J18" s="115">
        <v>44</v>
      </c>
      <c r="K18" s="115"/>
      <c r="L18" s="115">
        <v>40</v>
      </c>
      <c r="M18" s="115"/>
      <c r="N18" s="115"/>
      <c r="O18" s="115"/>
      <c r="P18" s="116" t="s">
        <v>164</v>
      </c>
      <c r="Q18" s="117">
        <v>51</v>
      </c>
      <c r="R18" s="117">
        <v>33</v>
      </c>
      <c r="S18" s="117"/>
      <c r="T18" s="192"/>
      <c r="U18" s="192"/>
      <c r="V18" s="192"/>
      <c r="W18" s="120"/>
    </row>
    <row r="19" spans="1:126" s="9" customFormat="1" ht="9.75" customHeight="1" x14ac:dyDescent="0.2">
      <c r="A19" s="112" t="s">
        <v>205</v>
      </c>
      <c r="B19" s="113" t="s">
        <v>206</v>
      </c>
      <c r="C19" s="250" t="s">
        <v>211</v>
      </c>
      <c r="D19" s="251"/>
      <c r="E19" s="251"/>
      <c r="F19" s="251"/>
      <c r="G19" s="114">
        <v>95</v>
      </c>
      <c r="H19" s="114"/>
      <c r="I19" s="244">
        <v>95</v>
      </c>
      <c r="J19" s="115">
        <v>72</v>
      </c>
      <c r="K19" s="115"/>
      <c r="L19" s="115">
        <v>23</v>
      </c>
      <c r="M19" s="115"/>
      <c r="N19" s="115"/>
      <c r="O19" s="115"/>
      <c r="P19" s="116"/>
      <c r="Q19" s="117">
        <v>51</v>
      </c>
      <c r="R19" s="117">
        <v>44</v>
      </c>
      <c r="S19" s="117"/>
      <c r="T19" s="117"/>
      <c r="U19" s="117"/>
      <c r="V19" s="117"/>
      <c r="W19" s="120"/>
    </row>
    <row r="20" spans="1:126" s="9" customFormat="1" ht="9.75" customHeight="1" x14ac:dyDescent="0.2">
      <c r="A20" s="112" t="s">
        <v>207</v>
      </c>
      <c r="B20" s="113" t="s">
        <v>208</v>
      </c>
      <c r="C20" s="250" t="s">
        <v>203</v>
      </c>
      <c r="D20" s="251"/>
      <c r="E20" s="251"/>
      <c r="F20" s="251"/>
      <c r="G20" s="114">
        <v>66</v>
      </c>
      <c r="H20" s="114"/>
      <c r="I20" s="244">
        <v>66</v>
      </c>
      <c r="J20" s="115">
        <v>46</v>
      </c>
      <c r="K20" s="115"/>
      <c r="L20" s="115">
        <v>20</v>
      </c>
      <c r="M20" s="115"/>
      <c r="N20" s="115"/>
      <c r="O20" s="115"/>
      <c r="P20" s="116"/>
      <c r="Q20" s="117"/>
      <c r="R20" s="117">
        <v>66</v>
      </c>
      <c r="S20" s="117"/>
      <c r="T20" s="117"/>
      <c r="U20" s="117"/>
      <c r="V20" s="117"/>
      <c r="W20" s="120"/>
    </row>
    <row r="21" spans="1:126" s="9" customFormat="1" ht="9.75" customHeight="1" x14ac:dyDescent="0.2">
      <c r="A21" s="112" t="s">
        <v>209</v>
      </c>
      <c r="B21" s="113" t="s">
        <v>210</v>
      </c>
      <c r="C21" s="250" t="s">
        <v>203</v>
      </c>
      <c r="D21" s="251"/>
      <c r="E21" s="251"/>
      <c r="F21" s="251"/>
      <c r="G21" s="114">
        <v>66</v>
      </c>
      <c r="H21" s="114"/>
      <c r="I21" s="244">
        <v>66</v>
      </c>
      <c r="J21" s="115">
        <v>46</v>
      </c>
      <c r="K21" s="115"/>
      <c r="L21" s="115">
        <v>20</v>
      </c>
      <c r="M21" s="115"/>
      <c r="N21" s="115"/>
      <c r="O21" s="115"/>
      <c r="P21" s="116"/>
      <c r="Q21" s="117"/>
      <c r="R21" s="117">
        <v>66</v>
      </c>
      <c r="S21" s="117"/>
      <c r="T21" s="117"/>
      <c r="U21" s="117"/>
      <c r="V21" s="117"/>
      <c r="W21" s="120"/>
    </row>
    <row r="22" spans="1:126" s="9" customFormat="1" ht="9.75" customHeight="1" x14ac:dyDescent="0.2">
      <c r="A22" s="112" t="s">
        <v>213</v>
      </c>
      <c r="B22" s="113" t="s">
        <v>49</v>
      </c>
      <c r="C22" s="250" t="s">
        <v>211</v>
      </c>
      <c r="D22" s="251"/>
      <c r="E22" s="251"/>
      <c r="F22" s="251"/>
      <c r="G22" s="114">
        <v>117</v>
      </c>
      <c r="H22" s="114"/>
      <c r="I22" s="244">
        <v>117</v>
      </c>
      <c r="J22" s="115">
        <v>79</v>
      </c>
      <c r="K22" s="115"/>
      <c r="L22" s="115">
        <v>38</v>
      </c>
      <c r="M22" s="115"/>
      <c r="N22" s="115"/>
      <c r="O22" s="115"/>
      <c r="P22" s="116"/>
      <c r="Q22" s="117">
        <v>51</v>
      </c>
      <c r="R22" s="117">
        <v>66</v>
      </c>
      <c r="S22" s="117"/>
      <c r="T22" s="117"/>
      <c r="U22" s="117"/>
      <c r="V22" s="117"/>
      <c r="W22" s="120"/>
    </row>
    <row r="23" spans="1:126" s="9" customFormat="1" ht="9.75" customHeight="1" x14ac:dyDescent="0.2">
      <c r="A23" s="112" t="s">
        <v>214</v>
      </c>
      <c r="B23" s="113" t="s">
        <v>162</v>
      </c>
      <c r="C23" s="250" t="s">
        <v>211</v>
      </c>
      <c r="D23" s="251"/>
      <c r="E23" s="251"/>
      <c r="F23" s="251"/>
      <c r="G23" s="114">
        <v>117</v>
      </c>
      <c r="H23" s="114"/>
      <c r="I23" s="244">
        <v>117</v>
      </c>
      <c r="J23" s="115">
        <v>87</v>
      </c>
      <c r="K23" s="115"/>
      <c r="L23" s="115">
        <v>30</v>
      </c>
      <c r="M23" s="115"/>
      <c r="N23" s="115"/>
      <c r="O23" s="115"/>
      <c r="P23" s="115"/>
      <c r="Q23" s="117">
        <v>51</v>
      </c>
      <c r="R23" s="117">
        <v>66</v>
      </c>
      <c r="S23" s="117"/>
      <c r="T23" s="117"/>
      <c r="U23" s="117"/>
      <c r="V23" s="117"/>
      <c r="W23" s="120"/>
    </row>
    <row r="24" spans="1:126" s="9" customFormat="1" ht="9.75" customHeight="1" x14ac:dyDescent="0.2">
      <c r="A24" s="112" t="s">
        <v>215</v>
      </c>
      <c r="B24" s="113" t="s">
        <v>109</v>
      </c>
      <c r="C24" s="250" t="s">
        <v>203</v>
      </c>
      <c r="D24" s="251"/>
      <c r="E24" s="251"/>
      <c r="F24" s="251"/>
      <c r="G24" s="114">
        <v>72</v>
      </c>
      <c r="H24" s="114"/>
      <c r="I24" s="244">
        <v>72</v>
      </c>
      <c r="J24" s="115">
        <v>52</v>
      </c>
      <c r="K24" s="115"/>
      <c r="L24" s="115">
        <v>20</v>
      </c>
      <c r="M24" s="115"/>
      <c r="N24" s="115"/>
      <c r="O24" s="115"/>
      <c r="P24" s="116"/>
      <c r="Q24" s="117"/>
      <c r="R24" s="117">
        <v>72</v>
      </c>
      <c r="S24" s="117"/>
      <c r="T24" s="117"/>
      <c r="U24" s="117"/>
      <c r="V24" s="117"/>
      <c r="W24" s="119"/>
    </row>
    <row r="25" spans="1:126" s="9" customFormat="1" ht="9.75" customHeight="1" x14ac:dyDescent="0.2">
      <c r="A25" s="112" t="s">
        <v>221</v>
      </c>
      <c r="B25" s="113" t="s">
        <v>36</v>
      </c>
      <c r="C25" s="250" t="s">
        <v>212</v>
      </c>
      <c r="D25" s="255"/>
      <c r="E25" s="255"/>
      <c r="F25" s="255"/>
      <c r="G25" s="114">
        <v>78</v>
      </c>
      <c r="H25" s="114"/>
      <c r="I25" s="244">
        <v>78</v>
      </c>
      <c r="J25" s="115">
        <v>10</v>
      </c>
      <c r="K25" s="115"/>
      <c r="L25" s="115">
        <v>68</v>
      </c>
      <c r="M25" s="115"/>
      <c r="N25" s="115"/>
      <c r="O25" s="115"/>
      <c r="P25" s="116"/>
      <c r="Q25" s="117">
        <v>34</v>
      </c>
      <c r="R25" s="117">
        <v>44</v>
      </c>
      <c r="S25" s="117"/>
      <c r="T25" s="117"/>
      <c r="U25" s="117"/>
      <c r="V25" s="117"/>
      <c r="W25" s="119"/>
    </row>
    <row r="26" spans="1:126" s="9" customFormat="1" ht="9.75" customHeight="1" x14ac:dyDescent="0.2">
      <c r="A26" s="112" t="s">
        <v>222</v>
      </c>
      <c r="B26" s="113" t="s">
        <v>106</v>
      </c>
      <c r="C26" s="250" t="s">
        <v>211</v>
      </c>
      <c r="D26" s="251"/>
      <c r="E26" s="251"/>
      <c r="F26" s="251"/>
      <c r="G26" s="114">
        <v>73</v>
      </c>
      <c r="H26" s="114"/>
      <c r="I26" s="244">
        <v>73</v>
      </c>
      <c r="J26" s="115">
        <v>63</v>
      </c>
      <c r="K26" s="115"/>
      <c r="L26" s="115">
        <v>10</v>
      </c>
      <c r="M26" s="115"/>
      <c r="N26" s="115"/>
      <c r="O26" s="115"/>
      <c r="P26" s="116"/>
      <c r="Q26" s="117">
        <v>51</v>
      </c>
      <c r="R26" s="117">
        <v>22</v>
      </c>
      <c r="S26" s="117"/>
      <c r="T26" s="117"/>
      <c r="U26" s="117"/>
      <c r="V26" s="117"/>
      <c r="W26" s="119"/>
    </row>
    <row r="27" spans="1:126" s="6" customFormat="1" ht="10.5" customHeight="1" x14ac:dyDescent="0.2">
      <c r="A27" s="107" t="s">
        <v>216</v>
      </c>
      <c r="B27" s="108" t="s">
        <v>217</v>
      </c>
      <c r="C27" s="252"/>
      <c r="D27" s="253"/>
      <c r="E27" s="253"/>
      <c r="F27" s="253"/>
      <c r="G27" s="136">
        <f>G28+G29+G30</f>
        <v>134</v>
      </c>
      <c r="H27" s="136"/>
      <c r="I27" s="245">
        <f>I28+I29+I30</f>
        <v>134</v>
      </c>
      <c r="J27" s="137">
        <f>J28+J29+J30</f>
        <v>84</v>
      </c>
      <c r="K27" s="137"/>
      <c r="L27" s="137">
        <f>L28+L29+L30</f>
        <v>50</v>
      </c>
      <c r="M27" s="137"/>
      <c r="N27" s="137"/>
      <c r="O27" s="137"/>
      <c r="P27" s="146"/>
      <c r="Q27" s="106">
        <f>Q28+Q29+Q30</f>
        <v>85</v>
      </c>
      <c r="R27" s="106">
        <f>R28+R29+R30</f>
        <v>49</v>
      </c>
      <c r="S27" s="106"/>
      <c r="T27" s="193"/>
      <c r="U27" s="193"/>
      <c r="V27" s="193"/>
    </row>
    <row r="28" spans="1:126" s="6" customFormat="1" ht="9.75" customHeight="1" x14ac:dyDescent="0.2">
      <c r="A28" s="112" t="s">
        <v>220</v>
      </c>
      <c r="B28" s="113" t="s">
        <v>218</v>
      </c>
      <c r="C28" s="250" t="s">
        <v>219</v>
      </c>
      <c r="D28" s="237"/>
      <c r="E28" s="291" t="s">
        <v>193</v>
      </c>
      <c r="F28" s="237"/>
      <c r="G28" s="114">
        <v>34</v>
      </c>
      <c r="H28" s="114"/>
      <c r="I28" s="244">
        <v>34</v>
      </c>
      <c r="J28" s="115">
        <v>14</v>
      </c>
      <c r="K28" s="115"/>
      <c r="L28" s="115">
        <v>20</v>
      </c>
      <c r="M28" s="115"/>
      <c r="N28" s="115"/>
      <c r="O28" s="115"/>
      <c r="P28" s="116"/>
      <c r="Q28" s="117">
        <v>34</v>
      </c>
      <c r="R28" s="117"/>
      <c r="S28" s="117"/>
      <c r="T28" s="192"/>
      <c r="U28" s="192"/>
      <c r="V28" s="192"/>
      <c r="W28" s="73"/>
    </row>
    <row r="29" spans="1:126" s="6" customFormat="1" ht="9.75" customHeight="1" x14ac:dyDescent="0.2">
      <c r="A29" s="288" t="s">
        <v>223</v>
      </c>
      <c r="B29" s="237" t="s">
        <v>110</v>
      </c>
      <c r="C29" s="251" t="s">
        <v>203</v>
      </c>
      <c r="D29" s="237"/>
      <c r="E29" s="237"/>
      <c r="F29" s="237"/>
      <c r="G29" s="114">
        <v>49</v>
      </c>
      <c r="H29" s="114"/>
      <c r="I29" s="244">
        <v>49</v>
      </c>
      <c r="J29" s="115">
        <v>35</v>
      </c>
      <c r="K29" s="115"/>
      <c r="L29" s="115">
        <v>14</v>
      </c>
      <c r="M29" s="115"/>
      <c r="N29" s="115"/>
      <c r="O29" s="115"/>
      <c r="P29" s="116"/>
      <c r="Q29" s="117"/>
      <c r="R29" s="117">
        <v>49</v>
      </c>
      <c r="S29" s="117"/>
      <c r="T29" s="192"/>
      <c r="U29" s="192"/>
      <c r="V29" s="192"/>
      <c r="W29" s="73"/>
    </row>
    <row r="30" spans="1:126" s="6" customFormat="1" ht="9.75" customHeight="1" x14ac:dyDescent="0.2">
      <c r="A30" s="288" t="s">
        <v>224</v>
      </c>
      <c r="B30" s="237" t="s">
        <v>111</v>
      </c>
      <c r="C30" s="251" t="s">
        <v>219</v>
      </c>
      <c r="D30" s="237"/>
      <c r="E30" s="237"/>
      <c r="F30" s="237"/>
      <c r="G30" s="114">
        <v>51</v>
      </c>
      <c r="H30" s="114"/>
      <c r="I30" s="244">
        <v>51</v>
      </c>
      <c r="J30" s="115">
        <v>35</v>
      </c>
      <c r="K30" s="115"/>
      <c r="L30" s="115">
        <v>16</v>
      </c>
      <c r="M30" s="115"/>
      <c r="N30" s="115"/>
      <c r="O30" s="115"/>
      <c r="P30" s="116"/>
      <c r="Q30" s="117">
        <v>51</v>
      </c>
      <c r="R30" s="117"/>
      <c r="S30" s="117"/>
      <c r="T30" s="192"/>
      <c r="U30" s="192"/>
      <c r="V30" s="192"/>
      <c r="W30" s="73"/>
    </row>
    <row r="31" spans="1:126" s="7" customFormat="1" ht="9.9499999999999993" customHeight="1" x14ac:dyDescent="0.2">
      <c r="A31" s="95"/>
      <c r="B31" s="90"/>
      <c r="C31" s="90"/>
      <c r="D31" s="238"/>
      <c r="E31" s="238"/>
      <c r="F31" s="238"/>
      <c r="G31" s="92"/>
      <c r="H31" s="92"/>
      <c r="I31" s="246"/>
      <c r="J31" s="92"/>
      <c r="K31" s="92"/>
      <c r="L31" s="92"/>
      <c r="M31" s="92"/>
      <c r="N31" s="92"/>
      <c r="O31" s="92"/>
      <c r="P31" s="96"/>
      <c r="Q31" s="94"/>
      <c r="R31" s="94"/>
      <c r="S31" s="94"/>
      <c r="T31" s="94"/>
      <c r="U31" s="94"/>
      <c r="V31" s="94"/>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row>
    <row r="32" spans="1:126" s="6" customFormat="1" ht="9.9499999999999993" customHeight="1" x14ac:dyDescent="0.2">
      <c r="A32" s="156"/>
      <c r="B32" s="157"/>
      <c r="C32" s="261"/>
      <c r="D32" s="239"/>
      <c r="E32" s="239"/>
      <c r="F32" s="239"/>
      <c r="G32" s="47"/>
      <c r="H32" s="47"/>
      <c r="I32" s="247"/>
      <c r="J32" s="47"/>
      <c r="K32" s="47"/>
      <c r="L32" s="47"/>
      <c r="M32" s="47"/>
      <c r="N32" s="47"/>
      <c r="O32" s="47"/>
      <c r="P32" s="84"/>
      <c r="Q32" s="80"/>
      <c r="R32" s="80"/>
      <c r="S32" s="80"/>
      <c r="T32" s="80"/>
      <c r="U32" s="80"/>
      <c r="V32" s="80"/>
      <c r="W32" s="73"/>
    </row>
    <row r="33" spans="1:126" s="6" customFormat="1" ht="9.9499999999999993" customHeight="1" x14ac:dyDescent="0.2">
      <c r="A33" s="158"/>
      <c r="B33" s="159"/>
      <c r="C33" s="262"/>
      <c r="D33" s="240"/>
      <c r="E33" s="240"/>
      <c r="F33" s="240"/>
      <c r="G33" s="47"/>
      <c r="H33" s="47"/>
      <c r="I33" s="247"/>
      <c r="J33" s="47"/>
      <c r="K33" s="47"/>
      <c r="L33" s="82"/>
      <c r="M33" s="82"/>
      <c r="N33" s="82"/>
      <c r="O33" s="82"/>
      <c r="P33" s="85"/>
      <c r="Q33" s="80"/>
      <c r="R33" s="81"/>
      <c r="S33" s="80"/>
      <c r="T33" s="81"/>
      <c r="U33" s="80"/>
      <c r="V33" s="80"/>
    </row>
    <row r="34" spans="1:126" s="8" customFormat="1" ht="9.75" customHeight="1" x14ac:dyDescent="0.2">
      <c r="A34" s="156"/>
      <c r="B34" s="157"/>
      <c r="C34" s="261"/>
      <c r="D34" s="157"/>
      <c r="E34" s="157"/>
      <c r="F34" s="157"/>
      <c r="G34" s="47"/>
      <c r="H34" s="47"/>
      <c r="I34" s="247"/>
      <c r="J34" s="47"/>
      <c r="K34" s="47"/>
      <c r="L34" s="47"/>
      <c r="M34" s="47"/>
      <c r="N34" s="47"/>
      <c r="O34" s="47"/>
      <c r="P34" s="84"/>
      <c r="Q34" s="80"/>
      <c r="R34" s="80"/>
      <c r="S34" s="80"/>
      <c r="T34" s="80"/>
      <c r="U34" s="80"/>
      <c r="V34" s="80"/>
      <c r="W34" s="73"/>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row>
    <row r="35" spans="1:126" s="7" customFormat="1" ht="9.9499999999999993" customHeight="1" x14ac:dyDescent="0.2">
      <c r="A35" s="160"/>
      <c r="B35" s="161"/>
      <c r="C35" s="261"/>
      <c r="D35" s="157"/>
      <c r="E35" s="157"/>
      <c r="F35" s="157"/>
      <c r="G35" s="47"/>
      <c r="H35" s="47"/>
      <c r="I35" s="248"/>
      <c r="J35" s="47"/>
      <c r="K35" s="47"/>
      <c r="L35" s="82"/>
      <c r="M35" s="82"/>
      <c r="N35" s="82"/>
      <c r="O35" s="82"/>
      <c r="P35" s="85"/>
      <c r="Q35" s="81"/>
      <c r="R35" s="80"/>
      <c r="S35" s="81"/>
      <c r="T35" s="80"/>
      <c r="U35" s="80"/>
      <c r="V35" s="80"/>
      <c r="W35" s="73"/>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row>
    <row r="36" spans="1:126" s="7" customFormat="1" ht="9.9499999999999993" customHeight="1" x14ac:dyDescent="0.2">
      <c r="A36" s="160"/>
      <c r="B36" s="157"/>
      <c r="C36" s="262"/>
      <c r="D36" s="157"/>
      <c r="E36" s="157"/>
      <c r="F36" s="157"/>
      <c r="G36" s="47"/>
      <c r="H36" s="47"/>
      <c r="I36" s="248"/>
      <c r="J36" s="47"/>
      <c r="K36" s="47"/>
      <c r="L36" s="82"/>
      <c r="M36" s="82"/>
      <c r="N36" s="82"/>
      <c r="O36" s="82"/>
      <c r="P36" s="85"/>
      <c r="Q36" s="81"/>
      <c r="R36" s="80"/>
      <c r="S36" s="81"/>
      <c r="T36" s="80"/>
      <c r="U36" s="81"/>
      <c r="V36" s="81"/>
      <c r="W36" s="73"/>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row>
    <row r="37" spans="1:126" s="7" customFormat="1" ht="9.9499999999999993" customHeight="1" x14ac:dyDescent="0.2">
      <c r="A37" s="160"/>
      <c r="B37" s="157"/>
      <c r="C37" s="261"/>
      <c r="D37" s="157"/>
      <c r="E37" s="157"/>
      <c r="F37" s="157"/>
      <c r="G37" s="47"/>
      <c r="H37" s="82"/>
      <c r="I37" s="82"/>
      <c r="J37" s="47"/>
      <c r="K37" s="47"/>
      <c r="L37" s="82"/>
      <c r="M37" s="82"/>
      <c r="N37" s="82"/>
      <c r="O37" s="82"/>
      <c r="P37" s="85"/>
      <c r="Q37" s="81"/>
      <c r="R37" s="80"/>
      <c r="S37" s="81"/>
      <c r="T37" s="80"/>
      <c r="U37" s="81"/>
      <c r="V37" s="81"/>
      <c r="W37" s="73"/>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row>
    <row r="38" spans="1:126" s="7" customFormat="1" ht="9.9499999999999993" customHeight="1" x14ac:dyDescent="0.2">
      <c r="A38" s="162"/>
      <c r="B38" s="163"/>
      <c r="C38" s="263"/>
      <c r="D38" s="163"/>
      <c r="E38" s="163"/>
      <c r="F38" s="163"/>
      <c r="G38" s="91"/>
      <c r="H38" s="91"/>
      <c r="I38" s="91"/>
      <c r="J38" s="91"/>
      <c r="K38" s="92"/>
      <c r="L38" s="92"/>
      <c r="M38" s="91"/>
      <c r="N38" s="91"/>
      <c r="O38" s="91"/>
      <c r="P38" s="93"/>
      <c r="Q38" s="94"/>
      <c r="R38" s="94"/>
      <c r="S38" s="94"/>
      <c r="T38" s="94"/>
      <c r="U38" s="94"/>
      <c r="V38" s="94"/>
      <c r="W38" s="73"/>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row>
    <row r="39" spans="1:126" s="7" customFormat="1" ht="9.9499999999999993" customHeight="1" x14ac:dyDescent="0.2">
      <c r="A39" s="156"/>
      <c r="B39" s="164"/>
      <c r="C39" s="264"/>
      <c r="D39" s="164"/>
      <c r="E39" s="164"/>
      <c r="F39" s="164"/>
      <c r="G39" s="126"/>
      <c r="H39" s="126"/>
      <c r="I39" s="126"/>
      <c r="J39" s="126"/>
      <c r="K39" s="126"/>
      <c r="L39" s="126"/>
      <c r="M39" s="126"/>
      <c r="N39" s="126"/>
      <c r="O39" s="126"/>
      <c r="P39" s="127"/>
      <c r="Q39" s="128"/>
      <c r="R39" s="128"/>
      <c r="S39" s="128"/>
      <c r="T39" s="128"/>
      <c r="U39" s="128"/>
      <c r="V39" s="128"/>
      <c r="W39" s="73"/>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row>
    <row r="40" spans="1:126" s="7" customFormat="1" ht="11.25" x14ac:dyDescent="0.2">
      <c r="A40" s="156"/>
      <c r="B40" s="164"/>
      <c r="C40" s="264"/>
      <c r="D40" s="164"/>
      <c r="E40" s="164"/>
      <c r="F40" s="164"/>
      <c r="G40" s="126"/>
      <c r="H40" s="126"/>
      <c r="I40" s="126"/>
      <c r="J40" s="126"/>
      <c r="K40" s="126"/>
      <c r="L40" s="126"/>
      <c r="M40" s="126"/>
      <c r="N40" s="126"/>
      <c r="O40" s="126"/>
      <c r="P40" s="127"/>
      <c r="Q40" s="128"/>
      <c r="R40" s="128"/>
      <c r="S40" s="128"/>
      <c r="T40" s="128"/>
      <c r="U40" s="128"/>
      <c r="V40" s="128"/>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row>
    <row r="41" spans="1:126" s="7" customFormat="1" ht="9.9499999999999993" customHeight="1" x14ac:dyDescent="0.2">
      <c r="A41" s="165"/>
      <c r="B41" s="166"/>
      <c r="C41" s="265"/>
      <c r="D41" s="265"/>
      <c r="E41" s="265"/>
      <c r="F41" s="265"/>
      <c r="G41" s="92"/>
      <c r="H41" s="92"/>
      <c r="I41" s="92"/>
      <c r="J41" s="92"/>
      <c r="K41" s="92"/>
      <c r="L41" s="92"/>
      <c r="M41" s="92"/>
      <c r="N41" s="92"/>
      <c r="O41" s="92"/>
      <c r="P41" s="96"/>
      <c r="Q41" s="94"/>
      <c r="R41" s="94"/>
      <c r="S41" s="94"/>
      <c r="T41" s="94"/>
      <c r="U41" s="94"/>
      <c r="V41" s="94"/>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row>
    <row r="42" spans="1:126" s="7" customFormat="1" ht="11.25" x14ac:dyDescent="0.2">
      <c r="A42" s="156"/>
      <c r="B42" s="157"/>
      <c r="C42" s="261"/>
      <c r="D42" s="261"/>
      <c r="E42" s="261"/>
      <c r="F42" s="261"/>
      <c r="G42" s="48"/>
      <c r="H42" s="48"/>
      <c r="I42" s="48"/>
      <c r="J42" s="48"/>
      <c r="K42" s="49"/>
      <c r="L42" s="48"/>
      <c r="M42" s="48"/>
      <c r="N42" s="48"/>
      <c r="O42" s="48"/>
      <c r="P42" s="35"/>
      <c r="Q42" s="47"/>
      <c r="R42" s="80"/>
      <c r="S42" s="80"/>
      <c r="T42" s="80"/>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row>
    <row r="43" spans="1:126" s="6" customFormat="1" ht="9.9499999999999993" customHeight="1" x14ac:dyDescent="0.2">
      <c r="A43" s="167"/>
      <c r="B43" s="161"/>
      <c r="C43" s="266"/>
      <c r="D43" s="266"/>
      <c r="E43" s="266"/>
      <c r="F43" s="266"/>
      <c r="G43" s="48"/>
      <c r="H43" s="48"/>
      <c r="I43" s="48"/>
      <c r="J43" s="48"/>
      <c r="K43" s="49"/>
      <c r="L43" s="123"/>
      <c r="M43" s="123"/>
      <c r="N43" s="123"/>
      <c r="O43" s="123"/>
      <c r="P43" s="36"/>
      <c r="Q43" s="80"/>
      <c r="R43" s="83"/>
      <c r="S43" s="80"/>
      <c r="T43" s="83"/>
      <c r="U43" s="80"/>
      <c r="V43" s="80"/>
    </row>
    <row r="44" spans="1:126" s="6" customFormat="1" ht="9.9499999999999993" customHeight="1" x14ac:dyDescent="0.2">
      <c r="A44" s="156"/>
      <c r="B44" s="157"/>
      <c r="C44" s="261"/>
      <c r="D44" s="261"/>
      <c r="E44" s="261"/>
      <c r="F44" s="261"/>
      <c r="G44" s="48"/>
      <c r="H44" s="48"/>
      <c r="I44" s="48"/>
      <c r="J44" s="48"/>
      <c r="K44" s="49"/>
      <c r="L44" s="48"/>
      <c r="M44" s="48"/>
      <c r="N44" s="48"/>
      <c r="O44" s="48"/>
      <c r="P44" s="35"/>
      <c r="Q44" s="80"/>
      <c r="R44" s="80"/>
      <c r="S44" s="80"/>
      <c r="T44" s="80"/>
      <c r="U44" s="80"/>
      <c r="V44" s="80"/>
    </row>
    <row r="45" spans="1:126" s="6" customFormat="1" ht="9.9499999999999993" customHeight="1" x14ac:dyDescent="0.2">
      <c r="A45" s="156"/>
      <c r="B45" s="157"/>
      <c r="C45" s="261"/>
      <c r="D45" s="261"/>
      <c r="E45" s="261"/>
      <c r="F45" s="261"/>
      <c r="G45" s="48"/>
      <c r="H45" s="48"/>
      <c r="I45" s="48"/>
      <c r="J45" s="48"/>
      <c r="K45" s="49"/>
      <c r="L45" s="48"/>
      <c r="M45" s="48"/>
      <c r="N45" s="48"/>
      <c r="O45" s="48"/>
      <c r="P45" s="35"/>
      <c r="Q45" s="80"/>
      <c r="R45" s="80"/>
      <c r="S45" s="80"/>
      <c r="T45" s="80"/>
      <c r="U45" s="80"/>
      <c r="V45" s="80"/>
    </row>
    <row r="46" spans="1:126" s="6" customFormat="1" ht="9.9499999999999993" customHeight="1" x14ac:dyDescent="0.2">
      <c r="A46" s="156"/>
      <c r="B46" s="157"/>
      <c r="C46" s="261"/>
      <c r="D46" s="261"/>
      <c r="E46" s="261"/>
      <c r="F46" s="261"/>
      <c r="G46" s="48"/>
      <c r="H46" s="48"/>
      <c r="I46" s="48"/>
      <c r="J46" s="48"/>
      <c r="K46" s="49"/>
      <c r="L46" s="48"/>
      <c r="M46" s="48"/>
      <c r="N46" s="48"/>
      <c r="O46" s="48"/>
      <c r="P46" s="33"/>
      <c r="Q46" s="80"/>
      <c r="R46" s="80"/>
      <c r="S46" s="80"/>
      <c r="T46" s="80"/>
      <c r="U46" s="80"/>
      <c r="V46" s="80"/>
    </row>
    <row r="47" spans="1:126" s="6" customFormat="1" ht="9.9499999999999993" customHeight="1" x14ac:dyDescent="0.2">
      <c r="A47" s="160"/>
      <c r="B47" s="157"/>
      <c r="C47" s="261"/>
      <c r="D47" s="261"/>
      <c r="E47" s="261"/>
      <c r="F47" s="261"/>
      <c r="G47" s="48"/>
      <c r="H47" s="48"/>
      <c r="I47" s="48"/>
      <c r="J47" s="48"/>
      <c r="K47" s="49"/>
      <c r="L47" s="48"/>
      <c r="M47" s="48"/>
      <c r="N47" s="48"/>
      <c r="O47" s="48"/>
      <c r="P47" s="33"/>
      <c r="Q47" s="80"/>
      <c r="R47" s="80"/>
      <c r="S47" s="80"/>
      <c r="T47" s="80"/>
      <c r="U47" s="80"/>
      <c r="V47" s="80"/>
    </row>
    <row r="48" spans="1:126" s="6" customFormat="1" ht="9.9499999999999993" customHeight="1" x14ac:dyDescent="0.2">
      <c r="A48" s="160"/>
      <c r="B48" s="157"/>
      <c r="C48" s="261"/>
      <c r="D48" s="261"/>
      <c r="E48" s="261"/>
      <c r="F48" s="261"/>
      <c r="G48" s="48"/>
      <c r="H48" s="48"/>
      <c r="I48" s="48"/>
      <c r="J48" s="48"/>
      <c r="K48" s="49"/>
      <c r="L48" s="48"/>
      <c r="M48" s="48"/>
      <c r="N48" s="48"/>
      <c r="O48" s="48"/>
      <c r="P48" s="33"/>
      <c r="Q48" s="80"/>
      <c r="R48" s="80"/>
      <c r="S48" s="80"/>
      <c r="T48" s="80"/>
      <c r="U48" s="80"/>
      <c r="V48" s="80"/>
    </row>
    <row r="49" spans="1:24" s="6" customFormat="1" ht="37.5" customHeight="1" x14ac:dyDescent="0.2">
      <c r="A49" s="160"/>
      <c r="B49" s="157"/>
      <c r="C49" s="261"/>
      <c r="D49" s="261"/>
      <c r="E49" s="261"/>
      <c r="F49" s="261"/>
      <c r="G49" s="48"/>
      <c r="H49" s="48"/>
      <c r="I49" s="48"/>
      <c r="J49" s="48"/>
      <c r="K49" s="49"/>
      <c r="L49" s="48"/>
      <c r="M49" s="48"/>
      <c r="N49" s="48"/>
      <c r="O49" s="48"/>
      <c r="P49" s="33"/>
      <c r="Q49" s="80"/>
      <c r="R49" s="80"/>
      <c r="S49" s="80"/>
      <c r="T49" s="80"/>
      <c r="U49" s="80"/>
      <c r="V49" s="80"/>
      <c r="X49" s="50"/>
    </row>
    <row r="50" spans="1:24" s="6" customFormat="1" ht="9.9499999999999993" customHeight="1" x14ac:dyDescent="0.2">
      <c r="A50" s="160"/>
      <c r="B50" s="157"/>
      <c r="C50" s="261"/>
      <c r="D50" s="261"/>
      <c r="E50" s="261"/>
      <c r="F50" s="261"/>
      <c r="G50" s="48"/>
      <c r="H50" s="48"/>
      <c r="I50" s="48"/>
      <c r="J50" s="48"/>
      <c r="K50" s="49"/>
      <c r="L50" s="48"/>
      <c r="M50" s="48"/>
      <c r="N50" s="48"/>
      <c r="O50" s="48"/>
      <c r="P50" s="33"/>
      <c r="Q50" s="80"/>
      <c r="R50" s="80"/>
      <c r="S50" s="80"/>
      <c r="T50" s="80"/>
      <c r="U50" s="80"/>
      <c r="V50" s="80"/>
      <c r="X50" s="50"/>
    </row>
    <row r="51" spans="1:24" s="6" customFormat="1" ht="9.9499999999999993" customHeight="1" x14ac:dyDescent="0.2">
      <c r="A51" s="160"/>
      <c r="B51" s="157"/>
      <c r="C51" s="261"/>
      <c r="D51" s="261"/>
      <c r="E51" s="261"/>
      <c r="F51" s="261"/>
      <c r="G51" s="48"/>
      <c r="H51" s="48"/>
      <c r="I51" s="48"/>
      <c r="J51" s="48"/>
      <c r="K51" s="49"/>
      <c r="L51" s="48"/>
      <c r="M51" s="48"/>
      <c r="N51" s="48"/>
      <c r="O51" s="48"/>
      <c r="P51" s="33"/>
      <c r="Q51" s="80"/>
      <c r="R51" s="80"/>
      <c r="S51" s="80"/>
      <c r="T51" s="80"/>
      <c r="U51" s="80"/>
      <c r="V51" s="80"/>
      <c r="X51" s="50"/>
    </row>
    <row r="52" spans="1:24" s="6" customFormat="1" ht="9.9499999999999993" customHeight="1" x14ac:dyDescent="0.2">
      <c r="A52" s="160"/>
      <c r="B52" s="157"/>
      <c r="C52" s="261"/>
      <c r="D52" s="261"/>
      <c r="E52" s="261"/>
      <c r="F52" s="261"/>
      <c r="G52" s="48"/>
      <c r="H52" s="48"/>
      <c r="I52" s="48"/>
      <c r="J52" s="48"/>
      <c r="K52" s="49"/>
      <c r="L52" s="48"/>
      <c r="M52" s="48"/>
      <c r="N52" s="48"/>
      <c r="O52" s="48"/>
      <c r="P52" s="33"/>
      <c r="Q52" s="80"/>
      <c r="R52" s="80"/>
      <c r="S52" s="80"/>
      <c r="T52" s="80"/>
      <c r="U52" s="80"/>
      <c r="V52" s="80"/>
      <c r="X52" s="50"/>
    </row>
    <row r="53" spans="1:24" s="6" customFormat="1" ht="9.9499999999999993" customHeight="1" x14ac:dyDescent="0.2">
      <c r="A53" s="160"/>
      <c r="B53" s="157"/>
      <c r="C53" s="261"/>
      <c r="D53" s="261"/>
      <c r="E53" s="261"/>
      <c r="F53" s="261"/>
      <c r="G53" s="48"/>
      <c r="H53" s="48"/>
      <c r="I53" s="48"/>
      <c r="J53" s="48"/>
      <c r="K53" s="49"/>
      <c r="L53" s="48"/>
      <c r="M53" s="48"/>
      <c r="N53" s="48"/>
      <c r="O53" s="48"/>
      <c r="P53" s="33"/>
      <c r="Q53" s="80"/>
      <c r="R53" s="80"/>
      <c r="S53" s="80"/>
      <c r="T53" s="80"/>
      <c r="U53" s="80"/>
      <c r="V53" s="80"/>
      <c r="X53" s="50"/>
    </row>
    <row r="54" spans="1:24" s="6" customFormat="1" ht="9.9499999999999993" customHeight="1" x14ac:dyDescent="0.2">
      <c r="A54" s="160"/>
      <c r="B54" s="157"/>
      <c r="C54" s="261"/>
      <c r="D54" s="261"/>
      <c r="E54" s="261"/>
      <c r="F54" s="261"/>
      <c r="G54" s="48"/>
      <c r="H54" s="48"/>
      <c r="I54" s="48"/>
      <c r="J54" s="48"/>
      <c r="K54" s="49"/>
      <c r="L54" s="48"/>
      <c r="M54" s="48"/>
      <c r="N54" s="48"/>
      <c r="O54" s="48"/>
      <c r="P54" s="33"/>
      <c r="Q54" s="80"/>
      <c r="R54" s="80"/>
      <c r="S54" s="80"/>
      <c r="T54" s="80"/>
      <c r="U54" s="80"/>
      <c r="V54" s="80"/>
      <c r="X54" s="50"/>
    </row>
    <row r="55" spans="1:24" s="6" customFormat="1" ht="21" customHeight="1" x14ac:dyDescent="0.2">
      <c r="A55" s="160"/>
      <c r="B55" s="157"/>
      <c r="C55" s="261"/>
      <c r="D55" s="261"/>
      <c r="E55" s="261"/>
      <c r="F55" s="261"/>
      <c r="G55" s="48"/>
      <c r="H55" s="48"/>
      <c r="I55" s="48"/>
      <c r="J55" s="48"/>
      <c r="K55" s="49"/>
      <c r="L55" s="48"/>
      <c r="M55" s="48"/>
      <c r="N55" s="48"/>
      <c r="O55" s="48"/>
      <c r="P55" s="33"/>
      <c r="Q55" s="80"/>
      <c r="R55" s="80"/>
      <c r="S55" s="80"/>
      <c r="T55" s="80"/>
      <c r="U55" s="80"/>
      <c r="V55" s="80"/>
      <c r="X55" s="50"/>
    </row>
    <row r="56" spans="1:24" s="6" customFormat="1" ht="9.9499999999999993" customHeight="1" x14ac:dyDescent="0.2">
      <c r="A56" s="160"/>
      <c r="B56" s="157"/>
      <c r="C56" s="261"/>
      <c r="D56" s="261"/>
      <c r="E56" s="261"/>
      <c r="F56" s="261"/>
      <c r="G56" s="48"/>
      <c r="H56" s="48"/>
      <c r="I56" s="48"/>
      <c r="J56" s="48"/>
      <c r="K56" s="49"/>
      <c r="L56" s="48"/>
      <c r="M56" s="48"/>
      <c r="N56" s="48"/>
      <c r="O56" s="48"/>
      <c r="P56" s="33"/>
      <c r="Q56" s="80"/>
      <c r="R56" s="80"/>
      <c r="S56" s="80"/>
      <c r="T56" s="80"/>
      <c r="U56" s="80"/>
      <c r="V56" s="80"/>
      <c r="X56" s="50"/>
    </row>
    <row r="57" spans="1:24" s="6" customFormat="1" ht="9.9499999999999993" customHeight="1" x14ac:dyDescent="0.2">
      <c r="A57" s="229"/>
      <c r="B57" s="166"/>
      <c r="C57" s="265"/>
      <c r="D57" s="265"/>
      <c r="E57" s="265"/>
      <c r="F57" s="265"/>
      <c r="G57" s="227"/>
      <c r="H57" s="227"/>
      <c r="I57" s="227"/>
      <c r="J57" s="227"/>
      <c r="K57" s="92"/>
      <c r="L57" s="227"/>
      <c r="M57" s="227"/>
      <c r="N57" s="227"/>
      <c r="O57" s="227"/>
      <c r="P57" s="227"/>
      <c r="Q57" s="228"/>
      <c r="R57" s="228"/>
      <c r="S57" s="228"/>
      <c r="T57" s="228"/>
      <c r="U57" s="228"/>
      <c r="V57" s="228"/>
    </row>
    <row r="58" spans="1:24" s="6" customFormat="1" ht="9.9499999999999993" customHeight="1" x14ac:dyDescent="0.2">
      <c r="A58" s="165"/>
      <c r="B58" s="166"/>
      <c r="C58" s="265"/>
      <c r="D58" s="265"/>
      <c r="E58" s="265"/>
      <c r="F58" s="265"/>
      <c r="G58" s="97"/>
      <c r="H58" s="97"/>
      <c r="I58" s="97"/>
      <c r="J58" s="97"/>
      <c r="K58" s="92"/>
      <c r="L58" s="97"/>
      <c r="M58" s="97"/>
      <c r="N58" s="97"/>
      <c r="O58" s="97"/>
      <c r="P58" s="97"/>
      <c r="Q58" s="94"/>
      <c r="R58" s="94"/>
      <c r="S58" s="94"/>
      <c r="T58" s="94"/>
      <c r="U58" s="94"/>
      <c r="V58" s="94"/>
    </row>
    <row r="59" spans="1:24" s="6" customFormat="1" ht="11.25" x14ac:dyDescent="0.2">
      <c r="A59" s="168"/>
      <c r="B59" s="169"/>
      <c r="C59" s="267"/>
      <c r="D59" s="267"/>
      <c r="E59" s="267"/>
      <c r="F59" s="267"/>
      <c r="G59" s="170"/>
      <c r="H59" s="170"/>
      <c r="I59" s="170"/>
      <c r="J59" s="170"/>
      <c r="K59" s="170"/>
      <c r="L59" s="170"/>
      <c r="M59" s="170"/>
      <c r="N59" s="170"/>
      <c r="O59" s="170"/>
      <c r="P59" s="170"/>
      <c r="Q59" s="171"/>
      <c r="R59" s="171"/>
      <c r="S59" s="171"/>
      <c r="T59" s="171"/>
      <c r="U59" s="171"/>
      <c r="V59" s="171"/>
    </row>
    <row r="60" spans="1:24" s="6" customFormat="1" ht="12.75" customHeight="1" x14ac:dyDescent="0.2">
      <c r="A60" s="156"/>
      <c r="B60" s="157"/>
      <c r="C60" s="261"/>
      <c r="D60" s="261"/>
      <c r="E60" s="261"/>
      <c r="F60" s="261"/>
      <c r="G60" s="172"/>
      <c r="H60" s="172"/>
      <c r="I60" s="172"/>
      <c r="J60" s="172"/>
      <c r="K60" s="173"/>
      <c r="L60" s="172"/>
      <c r="M60" s="172"/>
      <c r="N60" s="172"/>
      <c r="O60" s="172"/>
      <c r="P60" s="174"/>
      <c r="Q60" s="117"/>
      <c r="R60" s="117"/>
      <c r="S60" s="117"/>
      <c r="T60" s="117"/>
      <c r="U60" s="117"/>
      <c r="V60" s="117"/>
    </row>
    <row r="61" spans="1:24" s="6" customFormat="1" ht="12.75" customHeight="1" x14ac:dyDescent="0.2">
      <c r="A61" s="156"/>
      <c r="B61" s="159"/>
      <c r="C61" s="262"/>
      <c r="D61" s="262"/>
      <c r="E61" s="262"/>
      <c r="F61" s="262"/>
      <c r="G61" s="172"/>
      <c r="H61" s="172"/>
      <c r="I61" s="172"/>
      <c r="J61" s="172"/>
      <c r="K61" s="173"/>
      <c r="L61" s="177"/>
      <c r="M61" s="177"/>
      <c r="N61" s="177"/>
      <c r="O61" s="177"/>
      <c r="P61" s="178"/>
      <c r="Q61" s="117"/>
      <c r="R61" s="179"/>
      <c r="S61" s="117"/>
      <c r="T61" s="179"/>
      <c r="U61" s="117"/>
      <c r="V61" s="117"/>
    </row>
    <row r="62" spans="1:24" s="6" customFormat="1" ht="11.25" x14ac:dyDescent="0.2">
      <c r="A62" s="195"/>
      <c r="B62" s="196"/>
      <c r="C62" s="268"/>
      <c r="D62" s="268"/>
      <c r="E62" s="268"/>
      <c r="F62" s="268"/>
      <c r="G62" s="197"/>
      <c r="H62" s="197"/>
      <c r="I62" s="197"/>
      <c r="J62" s="197"/>
      <c r="K62" s="198"/>
      <c r="L62" s="199"/>
      <c r="M62" s="199"/>
      <c r="N62" s="199"/>
      <c r="O62" s="199"/>
      <c r="P62" s="200"/>
      <c r="Q62" s="201"/>
      <c r="R62" s="202"/>
      <c r="S62" s="201"/>
      <c r="T62" s="202"/>
      <c r="U62" s="201"/>
      <c r="V62" s="201"/>
    </row>
    <row r="63" spans="1:24" s="6" customFormat="1" ht="31.5" customHeight="1" x14ac:dyDescent="0.2">
      <c r="A63" s="168"/>
      <c r="B63" s="169"/>
      <c r="C63" s="267"/>
      <c r="D63" s="267"/>
      <c r="E63" s="267"/>
      <c r="F63" s="267"/>
      <c r="G63" s="170"/>
      <c r="H63" s="170"/>
      <c r="I63" s="170"/>
      <c r="J63" s="170"/>
      <c r="K63" s="170"/>
      <c r="L63" s="170"/>
      <c r="M63" s="170"/>
      <c r="N63" s="170"/>
      <c r="O63" s="170"/>
      <c r="P63" s="170"/>
      <c r="Q63" s="171"/>
      <c r="R63" s="171"/>
      <c r="S63" s="171"/>
      <c r="T63" s="171"/>
      <c r="U63" s="171"/>
      <c r="V63" s="171"/>
    </row>
    <row r="64" spans="1:24" s="6" customFormat="1" ht="28.5" customHeight="1" x14ac:dyDescent="0.2">
      <c r="A64" s="156"/>
      <c r="B64" s="157"/>
      <c r="C64" s="261"/>
      <c r="D64" s="261"/>
      <c r="E64" s="261"/>
      <c r="F64" s="261"/>
      <c r="G64" s="172"/>
      <c r="H64" s="172"/>
      <c r="I64" s="172"/>
      <c r="J64" s="172"/>
      <c r="K64" s="173"/>
      <c r="L64" s="172"/>
      <c r="M64" s="172"/>
      <c r="N64" s="172"/>
      <c r="O64" s="172"/>
      <c r="P64" s="174"/>
      <c r="Q64" s="117"/>
      <c r="R64" s="117"/>
      <c r="S64" s="117"/>
      <c r="T64" s="117"/>
      <c r="U64" s="80"/>
      <c r="V64" s="80"/>
    </row>
    <row r="65" spans="1:22" s="6" customFormat="1" ht="11.25" x14ac:dyDescent="0.2">
      <c r="A65" s="156"/>
      <c r="B65" s="157"/>
      <c r="C65" s="261"/>
      <c r="D65" s="261"/>
      <c r="E65" s="261"/>
      <c r="F65" s="261"/>
      <c r="G65" s="172"/>
      <c r="H65" s="172"/>
      <c r="I65" s="172"/>
      <c r="J65" s="172"/>
      <c r="K65" s="173"/>
      <c r="L65" s="172"/>
      <c r="M65" s="172"/>
      <c r="N65" s="172"/>
      <c r="O65" s="172"/>
      <c r="P65" s="174"/>
      <c r="Q65" s="117"/>
      <c r="R65" s="117"/>
      <c r="S65" s="117"/>
      <c r="T65" s="117"/>
      <c r="U65" s="80"/>
      <c r="V65" s="80"/>
    </row>
    <row r="66" spans="1:22" s="6" customFormat="1" ht="11.25" x14ac:dyDescent="0.2">
      <c r="A66" s="156"/>
      <c r="B66" s="159"/>
      <c r="C66" s="261"/>
      <c r="D66" s="262"/>
      <c r="E66" s="262"/>
      <c r="F66" s="262"/>
      <c r="G66" s="172"/>
      <c r="H66" s="172"/>
      <c r="I66" s="172"/>
      <c r="J66" s="172"/>
      <c r="K66" s="173"/>
      <c r="L66" s="177"/>
      <c r="M66" s="177"/>
      <c r="N66" s="177"/>
      <c r="O66" s="177"/>
      <c r="P66" s="178"/>
      <c r="Q66" s="117"/>
      <c r="R66" s="179"/>
      <c r="S66" s="117"/>
      <c r="T66" s="179"/>
      <c r="U66" s="80"/>
      <c r="V66" s="80"/>
    </row>
    <row r="67" spans="1:22" s="6" customFormat="1" ht="11.25" x14ac:dyDescent="0.2">
      <c r="A67" s="195"/>
      <c r="B67" s="196"/>
      <c r="C67" s="268"/>
      <c r="D67" s="268"/>
      <c r="E67" s="268"/>
      <c r="F67" s="268"/>
      <c r="G67" s="197"/>
      <c r="H67" s="197"/>
      <c r="I67" s="197"/>
      <c r="J67" s="197"/>
      <c r="K67" s="198"/>
      <c r="L67" s="199"/>
      <c r="M67" s="199"/>
      <c r="N67" s="199"/>
      <c r="O67" s="199"/>
      <c r="P67" s="200"/>
      <c r="Q67" s="201"/>
      <c r="R67" s="202"/>
      <c r="S67" s="201"/>
      <c r="T67" s="202"/>
      <c r="U67" s="201"/>
      <c r="V67" s="201"/>
    </row>
    <row r="68" spans="1:22" s="6" customFormat="1" ht="11.25" x14ac:dyDescent="0.2">
      <c r="A68" s="169"/>
      <c r="B68" s="175"/>
      <c r="C68" s="269"/>
      <c r="D68" s="269"/>
      <c r="E68" s="269"/>
      <c r="F68" s="269"/>
      <c r="G68" s="170"/>
      <c r="H68" s="170"/>
      <c r="I68" s="170"/>
      <c r="J68" s="170"/>
      <c r="K68" s="170"/>
      <c r="L68" s="170"/>
      <c r="M68" s="170"/>
      <c r="N68" s="170"/>
      <c r="O68" s="170"/>
      <c r="P68" s="170"/>
      <c r="Q68" s="171"/>
      <c r="R68" s="176"/>
      <c r="S68" s="171"/>
      <c r="T68" s="176"/>
      <c r="U68" s="171"/>
      <c r="V68" s="171"/>
    </row>
    <row r="69" spans="1:22" s="6" customFormat="1" ht="11.25" x14ac:dyDescent="0.2">
      <c r="A69" s="156"/>
      <c r="B69" s="159"/>
      <c r="C69" s="262"/>
      <c r="D69" s="262"/>
      <c r="E69" s="262"/>
      <c r="F69" s="262"/>
      <c r="G69" s="172"/>
      <c r="H69" s="172"/>
      <c r="I69" s="172"/>
      <c r="J69" s="172"/>
      <c r="K69" s="173"/>
      <c r="L69" s="177"/>
      <c r="M69" s="177"/>
      <c r="N69" s="177"/>
      <c r="O69" s="177"/>
      <c r="P69" s="178"/>
      <c r="Q69" s="117"/>
      <c r="R69" s="179"/>
      <c r="S69" s="117"/>
      <c r="T69" s="179"/>
      <c r="U69" s="80"/>
      <c r="V69" s="80"/>
    </row>
    <row r="70" spans="1:22" s="6" customFormat="1" ht="11.25" x14ac:dyDescent="0.2">
      <c r="A70" s="156"/>
      <c r="B70" s="159"/>
      <c r="C70" s="262"/>
      <c r="D70" s="262"/>
      <c r="E70" s="262"/>
      <c r="F70" s="262"/>
      <c r="G70" s="172"/>
      <c r="H70" s="172"/>
      <c r="I70" s="172"/>
      <c r="J70" s="172"/>
      <c r="K70" s="173"/>
      <c r="L70" s="177"/>
      <c r="M70" s="177"/>
      <c r="N70" s="177"/>
      <c r="O70" s="177"/>
      <c r="P70" s="178"/>
      <c r="Q70" s="117"/>
      <c r="R70" s="179"/>
      <c r="S70" s="117"/>
      <c r="T70" s="179"/>
      <c r="U70" s="80"/>
      <c r="V70" s="80"/>
    </row>
    <row r="71" spans="1:22" s="6" customFormat="1" ht="11.25" x14ac:dyDescent="0.2">
      <c r="A71" s="195"/>
      <c r="B71" s="196"/>
      <c r="C71" s="268"/>
      <c r="D71" s="268"/>
      <c r="E71" s="268"/>
      <c r="F71" s="268"/>
      <c r="G71" s="197"/>
      <c r="H71" s="197"/>
      <c r="I71" s="197"/>
      <c r="J71" s="197"/>
      <c r="K71" s="198"/>
      <c r="L71" s="199"/>
      <c r="M71" s="199"/>
      <c r="N71" s="199"/>
      <c r="O71" s="199"/>
      <c r="P71" s="203"/>
      <c r="Q71" s="201"/>
      <c r="R71" s="201"/>
      <c r="S71" s="201"/>
      <c r="T71" s="201"/>
      <c r="U71" s="201"/>
      <c r="V71" s="201"/>
    </row>
    <row r="72" spans="1:22" s="6" customFormat="1" ht="11.25" x14ac:dyDescent="0.2">
      <c r="A72" s="169"/>
      <c r="B72" s="175"/>
      <c r="C72" s="269"/>
      <c r="D72" s="269"/>
      <c r="E72" s="269"/>
      <c r="F72" s="269"/>
      <c r="G72" s="170"/>
      <c r="H72" s="170"/>
      <c r="I72" s="170"/>
      <c r="J72" s="170"/>
      <c r="K72" s="170"/>
      <c r="L72" s="170"/>
      <c r="M72" s="170"/>
      <c r="N72" s="170"/>
      <c r="O72" s="170"/>
      <c r="P72" s="170"/>
      <c r="Q72" s="171"/>
      <c r="R72" s="171"/>
      <c r="S72" s="171"/>
      <c r="T72" s="171"/>
      <c r="U72" s="171"/>
      <c r="V72" s="171"/>
    </row>
    <row r="73" spans="1:22" s="6" customFormat="1" ht="11.25" x14ac:dyDescent="0.2">
      <c r="A73" s="156"/>
      <c r="B73" s="159"/>
      <c r="C73" s="262"/>
      <c r="D73" s="262"/>
      <c r="E73" s="262"/>
      <c r="F73" s="262"/>
      <c r="G73" s="172"/>
      <c r="H73" s="172"/>
      <c r="I73" s="172"/>
      <c r="J73" s="172"/>
      <c r="K73" s="173"/>
      <c r="L73" s="172"/>
      <c r="M73" s="172"/>
      <c r="N73" s="172"/>
      <c r="O73" s="172"/>
      <c r="P73" s="180"/>
      <c r="Q73" s="117"/>
      <c r="R73" s="117"/>
      <c r="S73" s="117"/>
      <c r="T73" s="117"/>
      <c r="U73" s="80"/>
      <c r="V73" s="80"/>
    </row>
    <row r="74" spans="1:22" s="6" customFormat="1" ht="11.25" x14ac:dyDescent="0.2">
      <c r="A74" s="156"/>
      <c r="B74" s="159"/>
      <c r="C74" s="262"/>
      <c r="D74" s="262"/>
      <c r="E74" s="262"/>
      <c r="F74" s="262"/>
      <c r="G74" s="172"/>
      <c r="H74" s="172"/>
      <c r="I74" s="172"/>
      <c r="J74" s="172"/>
      <c r="K74" s="173"/>
      <c r="L74" s="172"/>
      <c r="M74" s="172"/>
      <c r="N74" s="172"/>
      <c r="O74" s="172"/>
      <c r="P74" s="180"/>
      <c r="Q74" s="117"/>
      <c r="R74" s="117"/>
      <c r="S74" s="117"/>
      <c r="T74" s="117"/>
      <c r="U74" s="80"/>
      <c r="V74" s="80"/>
    </row>
    <row r="75" spans="1:22" s="6" customFormat="1" ht="11.25" x14ac:dyDescent="0.2">
      <c r="A75" s="156"/>
      <c r="B75" s="159"/>
      <c r="C75" s="262"/>
      <c r="D75" s="262"/>
      <c r="E75" s="262"/>
      <c r="F75" s="262"/>
      <c r="G75" s="172"/>
      <c r="H75" s="172"/>
      <c r="I75" s="172"/>
      <c r="J75" s="172"/>
      <c r="K75" s="173"/>
      <c r="L75" s="172"/>
      <c r="M75" s="172"/>
      <c r="N75" s="172"/>
      <c r="O75" s="172"/>
      <c r="P75" s="180"/>
      <c r="Q75" s="117"/>
      <c r="R75" s="117"/>
      <c r="S75" s="117"/>
      <c r="T75" s="117"/>
      <c r="U75" s="80"/>
      <c r="V75" s="80"/>
    </row>
    <row r="76" spans="1:22" s="6" customFormat="1" ht="11.25" x14ac:dyDescent="0.2">
      <c r="A76" s="195"/>
      <c r="B76" s="196"/>
      <c r="C76" s="268"/>
      <c r="D76" s="268"/>
      <c r="E76" s="268"/>
      <c r="F76" s="268"/>
      <c r="G76" s="197"/>
      <c r="H76" s="197"/>
      <c r="I76" s="197"/>
      <c r="J76" s="197"/>
      <c r="K76" s="198"/>
      <c r="L76" s="197"/>
      <c r="M76" s="197"/>
      <c r="N76" s="197"/>
      <c r="O76" s="197"/>
      <c r="P76" s="204"/>
      <c r="Q76" s="201"/>
      <c r="R76" s="201"/>
      <c r="S76" s="201"/>
      <c r="T76" s="201"/>
      <c r="U76" s="201"/>
      <c r="V76" s="201"/>
    </row>
    <row r="77" spans="1:22" s="6" customFormat="1" ht="9.9499999999999993" customHeight="1" x14ac:dyDescent="0.2">
      <c r="A77" s="169"/>
      <c r="B77" s="175"/>
      <c r="C77" s="269"/>
      <c r="D77" s="269"/>
      <c r="E77" s="269"/>
      <c r="F77" s="269"/>
      <c r="G77" s="170"/>
      <c r="H77" s="170"/>
      <c r="I77" s="170"/>
      <c r="J77" s="170"/>
      <c r="K77" s="170"/>
      <c r="L77" s="170"/>
      <c r="M77" s="170"/>
      <c r="N77" s="170"/>
      <c r="O77" s="170"/>
      <c r="P77" s="170"/>
      <c r="Q77" s="171"/>
      <c r="R77" s="171"/>
      <c r="S77" s="171"/>
      <c r="T77" s="171"/>
      <c r="U77" s="171"/>
      <c r="V77" s="171"/>
    </row>
    <row r="78" spans="1:22" s="6" customFormat="1" ht="9.9499999999999993" customHeight="1" x14ac:dyDescent="0.2">
      <c r="A78" s="156"/>
      <c r="B78" s="181"/>
      <c r="C78" s="270"/>
      <c r="D78" s="270"/>
      <c r="E78" s="270"/>
      <c r="F78" s="270"/>
      <c r="G78" s="172"/>
      <c r="H78" s="172"/>
      <c r="I78" s="172"/>
      <c r="J78" s="172"/>
      <c r="K78" s="173"/>
      <c r="L78" s="172"/>
      <c r="M78" s="172"/>
      <c r="N78" s="172"/>
      <c r="O78" s="172"/>
      <c r="P78" s="174"/>
      <c r="Q78" s="117"/>
      <c r="R78" s="117"/>
      <c r="S78" s="117"/>
      <c r="T78" s="117"/>
      <c r="U78" s="117"/>
      <c r="V78" s="117"/>
    </row>
    <row r="79" spans="1:22" s="6" customFormat="1" ht="9.9499999999999993" customHeight="1" x14ac:dyDescent="0.2">
      <c r="A79" s="156"/>
      <c r="B79" s="181"/>
      <c r="C79" s="270"/>
      <c r="D79" s="270"/>
      <c r="E79" s="270"/>
      <c r="F79" s="270"/>
      <c r="G79" s="172"/>
      <c r="H79" s="172"/>
      <c r="I79" s="172"/>
      <c r="J79" s="172"/>
      <c r="K79" s="173"/>
      <c r="L79" s="172"/>
      <c r="M79" s="172"/>
      <c r="N79" s="172"/>
      <c r="O79" s="172"/>
      <c r="P79" s="174"/>
      <c r="Q79" s="117"/>
      <c r="R79" s="117"/>
      <c r="S79" s="117"/>
      <c r="T79" s="117"/>
      <c r="U79" s="117"/>
      <c r="V79" s="117"/>
    </row>
    <row r="80" spans="1:22" s="6" customFormat="1" ht="11.25" x14ac:dyDescent="0.2">
      <c r="A80" s="195"/>
      <c r="B80" s="196"/>
      <c r="C80" s="268"/>
      <c r="D80" s="268"/>
      <c r="E80" s="268"/>
      <c r="F80" s="268"/>
      <c r="G80" s="197"/>
      <c r="H80" s="197"/>
      <c r="I80" s="197"/>
      <c r="J80" s="197"/>
      <c r="K80" s="198"/>
      <c r="L80" s="197"/>
      <c r="M80" s="197"/>
      <c r="N80" s="197"/>
      <c r="O80" s="197"/>
      <c r="P80" s="203"/>
      <c r="Q80" s="201"/>
      <c r="R80" s="201"/>
      <c r="S80" s="201"/>
      <c r="T80" s="201"/>
      <c r="U80" s="201"/>
      <c r="V80" s="201"/>
    </row>
    <row r="81" spans="1:24" s="6" customFormat="1" ht="11.25" x14ac:dyDescent="0.2">
      <c r="A81" s="195"/>
      <c r="B81" s="196"/>
      <c r="C81" s="268"/>
      <c r="D81" s="268"/>
      <c r="E81" s="268"/>
      <c r="F81" s="268"/>
      <c r="G81" s="197"/>
      <c r="H81" s="197"/>
      <c r="I81" s="197"/>
      <c r="J81" s="197"/>
      <c r="K81" s="198"/>
      <c r="L81" s="197"/>
      <c r="M81" s="197"/>
      <c r="N81" s="197"/>
      <c r="O81" s="197"/>
      <c r="P81" s="203"/>
      <c r="Q81" s="201"/>
      <c r="R81" s="201"/>
      <c r="S81" s="201"/>
      <c r="T81" s="201"/>
      <c r="U81" s="201"/>
      <c r="V81" s="201"/>
    </row>
    <row r="82" spans="1:24" s="6" customFormat="1" ht="11.25" x14ac:dyDescent="0.2">
      <c r="A82" s="195"/>
      <c r="B82" s="196"/>
      <c r="C82" s="268"/>
      <c r="D82" s="268"/>
      <c r="E82" s="268"/>
      <c r="F82" s="268"/>
      <c r="G82" s="197"/>
      <c r="H82" s="197"/>
      <c r="I82" s="197"/>
      <c r="J82" s="197"/>
      <c r="K82" s="198"/>
      <c r="L82" s="197"/>
      <c r="M82" s="197"/>
      <c r="N82" s="197"/>
      <c r="O82" s="197"/>
      <c r="P82" s="203"/>
      <c r="Q82" s="201"/>
      <c r="R82" s="201"/>
      <c r="S82" s="201"/>
      <c r="T82" s="201"/>
      <c r="U82" s="201"/>
      <c r="V82" s="201"/>
    </row>
    <row r="83" spans="1:24" s="6" customFormat="1" ht="11.25" x14ac:dyDescent="0.2">
      <c r="A83" s="182"/>
      <c r="B83" s="183" t="s">
        <v>165</v>
      </c>
      <c r="C83" s="271"/>
      <c r="D83" s="271"/>
      <c r="E83" s="271"/>
      <c r="F83" s="271"/>
      <c r="G83" s="184">
        <f>G82+G81+G58+G41+G38+G31</f>
        <v>0</v>
      </c>
      <c r="H83" s="184">
        <f>H31+H38+H41+H58</f>
        <v>0</v>
      </c>
      <c r="I83" s="184">
        <f>I58+I41+I38+I31</f>
        <v>0</v>
      </c>
      <c r="J83" s="184">
        <f>J58+J41+J38+J31</f>
        <v>0</v>
      </c>
      <c r="K83" s="184" t="e">
        <f>K31+K38+#REF!</f>
        <v>#REF!</v>
      </c>
      <c r="L83" s="184">
        <f>L58+L41+L38+L31</f>
        <v>0</v>
      </c>
      <c r="M83" s="184">
        <f>M58+M41</f>
        <v>0</v>
      </c>
      <c r="N83" s="184">
        <f>N58+N81</f>
        <v>0</v>
      </c>
      <c r="O83" s="184">
        <f>O41+O58</f>
        <v>0</v>
      </c>
      <c r="P83" s="184">
        <f>P41+P58</f>
        <v>0</v>
      </c>
      <c r="Q83" s="184">
        <f>Q12</f>
        <v>612</v>
      </c>
      <c r="R83" s="184">
        <f>R12</f>
        <v>792</v>
      </c>
      <c r="S83" s="184">
        <f>S58++++++++++++S41+S38+S31</f>
        <v>0</v>
      </c>
      <c r="T83" s="184">
        <f>T58+++++++T41+T38+T31</f>
        <v>0</v>
      </c>
      <c r="U83" s="184">
        <f>U58+U41+U38+U31</f>
        <v>0</v>
      </c>
      <c r="V83" s="184">
        <v>360</v>
      </c>
    </row>
    <row r="84" spans="1:24" s="6" customFormat="1" ht="11.25" x14ac:dyDescent="0.2">
      <c r="A84" s="182"/>
      <c r="B84" s="183" t="s">
        <v>166</v>
      </c>
      <c r="C84" s="272"/>
      <c r="D84" s="272"/>
      <c r="E84" s="272"/>
      <c r="F84" s="272"/>
      <c r="G84" s="184">
        <v>4428</v>
      </c>
      <c r="H84" s="185">
        <v>163</v>
      </c>
      <c r="I84" s="185">
        <v>3365</v>
      </c>
      <c r="J84" s="185">
        <v>1800</v>
      </c>
      <c r="K84" s="184"/>
      <c r="L84" s="184">
        <v>1565</v>
      </c>
      <c r="M84" s="184">
        <v>40</v>
      </c>
      <c r="N84" s="184">
        <v>504</v>
      </c>
      <c r="O84" s="184">
        <v>30</v>
      </c>
      <c r="P84" s="184">
        <v>150</v>
      </c>
      <c r="Q84" s="184">
        <v>612</v>
      </c>
      <c r="R84" s="184">
        <v>792</v>
      </c>
      <c r="S84" s="184">
        <v>576</v>
      </c>
      <c r="T84" s="184">
        <v>684</v>
      </c>
      <c r="U84" s="184">
        <v>864</v>
      </c>
      <c r="V84" s="184"/>
    </row>
    <row r="85" spans="1:24" s="6" customFormat="1" ht="11.25" x14ac:dyDescent="0.2">
      <c r="A85" s="182"/>
      <c r="B85" s="183" t="s">
        <v>71</v>
      </c>
      <c r="C85" s="272"/>
      <c r="D85" s="272"/>
      <c r="E85" s="272"/>
      <c r="F85" s="272"/>
      <c r="G85" s="184"/>
      <c r="H85" s="185"/>
      <c r="I85" s="185"/>
      <c r="J85" s="185"/>
      <c r="K85" s="184"/>
      <c r="L85" s="184"/>
      <c r="M85" s="184"/>
      <c r="N85" s="184"/>
      <c r="O85" s="184"/>
      <c r="P85" s="184"/>
      <c r="Q85" s="186">
        <f>36</f>
        <v>36</v>
      </c>
      <c r="R85" s="186">
        <f>36</f>
        <v>36</v>
      </c>
      <c r="S85" s="186">
        <f>S83/S9</f>
        <v>0</v>
      </c>
      <c r="T85" s="186">
        <v>36</v>
      </c>
      <c r="U85" s="186">
        <v>36</v>
      </c>
      <c r="V85" s="186"/>
    </row>
    <row r="86" spans="1:24" s="6" customFormat="1" ht="15" customHeight="1" x14ac:dyDescent="0.2">
      <c r="A86" s="187"/>
      <c r="B86" s="188"/>
      <c r="C86" s="230"/>
      <c r="D86" s="230"/>
      <c r="E86" s="230"/>
      <c r="F86" s="230"/>
      <c r="G86" s="122"/>
      <c r="H86" s="189"/>
      <c r="I86" s="189"/>
      <c r="J86" s="189"/>
      <c r="K86" s="190"/>
      <c r="L86" s="122"/>
      <c r="M86" s="122"/>
      <c r="N86" s="122"/>
      <c r="O86" s="122"/>
      <c r="P86" s="191"/>
      <c r="Q86" s="117"/>
      <c r="R86" s="117"/>
      <c r="S86" s="117"/>
      <c r="T86" s="117"/>
      <c r="U86" s="122"/>
      <c r="V86" s="122"/>
      <c r="W86" s="99"/>
    </row>
    <row r="87" spans="1:24" s="6" customFormat="1" ht="14.45" customHeight="1" x14ac:dyDescent="0.2">
      <c r="A87" s="187"/>
      <c r="B87" s="188"/>
      <c r="C87" s="188"/>
      <c r="D87" s="188"/>
      <c r="E87" s="188"/>
      <c r="F87" s="188"/>
      <c r="G87" s="122"/>
      <c r="H87" s="122"/>
      <c r="I87" s="122"/>
      <c r="J87" s="122"/>
      <c r="K87" s="190"/>
      <c r="L87" s="122"/>
      <c r="M87" s="122"/>
      <c r="N87" s="122"/>
      <c r="O87" s="122"/>
      <c r="P87" s="122"/>
      <c r="Q87" s="117"/>
      <c r="R87" s="117"/>
      <c r="S87" s="117"/>
      <c r="T87" s="117"/>
      <c r="U87" s="122"/>
      <c r="V87" s="122"/>
      <c r="W87" s="99"/>
    </row>
    <row r="88" spans="1:24" ht="22.15" customHeight="1" x14ac:dyDescent="0.2">
      <c r="A88" s="34"/>
      <c r="B88" s="124"/>
      <c r="C88" s="124"/>
      <c r="D88" s="124"/>
      <c r="E88" s="124"/>
      <c r="F88" s="124"/>
      <c r="G88" s="33"/>
      <c r="H88" s="33"/>
      <c r="I88" s="33"/>
      <c r="J88" s="33"/>
      <c r="K88" s="33"/>
      <c r="L88" s="33"/>
      <c r="M88" s="33"/>
      <c r="N88" s="33"/>
      <c r="O88" s="33"/>
      <c r="P88" s="33"/>
      <c r="Q88" s="39"/>
      <c r="R88" s="39"/>
      <c r="S88" s="39"/>
      <c r="T88" s="39"/>
      <c r="U88" s="39"/>
      <c r="V88" s="39"/>
      <c r="W88" s="99"/>
      <c r="X88" s="6"/>
    </row>
    <row r="89" spans="1:24" ht="22.15" customHeight="1" x14ac:dyDescent="0.2">
      <c r="A89" s="406" t="s">
        <v>145</v>
      </c>
      <c r="B89" s="407"/>
      <c r="C89" s="407"/>
      <c r="D89" s="407"/>
      <c r="E89" s="407"/>
      <c r="F89" s="407"/>
      <c r="G89" s="408"/>
      <c r="H89" s="226"/>
      <c r="I89" s="133"/>
      <c r="J89" s="402" t="s">
        <v>34</v>
      </c>
      <c r="K89" s="98"/>
      <c r="L89" s="399" t="s">
        <v>72</v>
      </c>
      <c r="M89" s="400"/>
      <c r="N89" s="400"/>
      <c r="O89" s="400"/>
      <c r="P89" s="401"/>
      <c r="Q89" s="100">
        <v>612</v>
      </c>
      <c r="R89" s="100">
        <v>792</v>
      </c>
      <c r="S89" s="100">
        <v>576</v>
      </c>
      <c r="T89" s="100">
        <v>684</v>
      </c>
      <c r="U89" s="100">
        <v>864</v>
      </c>
      <c r="V89" s="100">
        <v>360</v>
      </c>
      <c r="W89" s="99"/>
      <c r="X89" s="6"/>
    </row>
    <row r="90" spans="1:24" ht="13.15" customHeight="1" x14ac:dyDescent="0.2">
      <c r="A90" s="215" t="s">
        <v>55</v>
      </c>
      <c r="B90" s="216"/>
      <c r="C90" s="216"/>
      <c r="D90" s="216"/>
      <c r="E90" s="216"/>
      <c r="F90" s="216"/>
      <c r="G90" s="217"/>
      <c r="H90" s="231"/>
      <c r="I90" s="51"/>
      <c r="J90" s="403"/>
      <c r="K90" s="98"/>
      <c r="L90" s="399" t="s">
        <v>73</v>
      </c>
      <c r="M90" s="400"/>
      <c r="N90" s="400"/>
      <c r="O90" s="400"/>
      <c r="P90" s="401"/>
      <c r="Q90" s="100">
        <v>0</v>
      </c>
      <c r="R90" s="100">
        <v>0</v>
      </c>
      <c r="S90" s="100">
        <v>0</v>
      </c>
      <c r="T90" s="100">
        <v>36</v>
      </c>
      <c r="U90" s="100">
        <f>U71+U67</f>
        <v>0</v>
      </c>
      <c r="V90" s="100">
        <v>72</v>
      </c>
      <c r="W90" s="99"/>
      <c r="X90" s="6"/>
    </row>
    <row r="91" spans="1:24" ht="12.6" customHeight="1" x14ac:dyDescent="0.2">
      <c r="A91" s="218" t="s">
        <v>74</v>
      </c>
      <c r="B91" s="219"/>
      <c r="C91" s="219"/>
      <c r="D91" s="219"/>
      <c r="E91" s="219"/>
      <c r="F91" s="219"/>
      <c r="G91" s="220"/>
      <c r="H91" s="224"/>
      <c r="I91" s="52"/>
      <c r="J91" s="403"/>
      <c r="K91" s="98"/>
      <c r="L91" s="399" t="s">
        <v>102</v>
      </c>
      <c r="M91" s="400"/>
      <c r="N91" s="400"/>
      <c r="O91" s="400"/>
      <c r="P91" s="401"/>
      <c r="Q91" s="100">
        <v>0</v>
      </c>
      <c r="R91" s="100">
        <v>0</v>
      </c>
      <c r="S91" s="100">
        <v>0</v>
      </c>
      <c r="T91" s="100">
        <v>108</v>
      </c>
      <c r="U91" s="100"/>
      <c r="V91" s="100">
        <v>144</v>
      </c>
      <c r="W91" s="99"/>
      <c r="X91" s="6"/>
    </row>
    <row r="92" spans="1:24" x14ac:dyDescent="0.2">
      <c r="A92" s="213"/>
      <c r="B92" s="214"/>
      <c r="C92" s="223"/>
      <c r="D92" s="223"/>
      <c r="E92" s="223"/>
      <c r="F92" s="223"/>
      <c r="G92" s="221"/>
      <c r="H92" s="224"/>
      <c r="I92" s="52"/>
      <c r="J92" s="403"/>
      <c r="K92" s="98"/>
      <c r="L92" s="399" t="s">
        <v>103</v>
      </c>
      <c r="M92" s="400"/>
      <c r="N92" s="400"/>
      <c r="O92" s="400"/>
      <c r="P92" s="401"/>
      <c r="Q92" s="100"/>
      <c r="R92" s="100"/>
      <c r="S92" s="100"/>
      <c r="T92" s="100"/>
      <c r="U92" s="100"/>
      <c r="V92" s="100">
        <v>144</v>
      </c>
      <c r="W92" s="99"/>
      <c r="X92" s="6"/>
    </row>
    <row r="93" spans="1:24" x14ac:dyDescent="0.2">
      <c r="A93" s="213" t="s">
        <v>75</v>
      </c>
      <c r="B93" s="214"/>
      <c r="C93" s="223"/>
      <c r="D93" s="223"/>
      <c r="E93" s="223"/>
      <c r="F93" s="223"/>
      <c r="G93" s="221"/>
      <c r="H93" s="224"/>
      <c r="I93" s="52"/>
      <c r="J93" s="403"/>
      <c r="K93" s="98"/>
      <c r="L93" s="399" t="s">
        <v>76</v>
      </c>
      <c r="M93" s="400"/>
      <c r="N93" s="400"/>
      <c r="O93" s="400"/>
      <c r="P93" s="401"/>
      <c r="Q93" s="100">
        <v>0</v>
      </c>
      <c r="R93" s="100">
        <v>3</v>
      </c>
      <c r="S93" s="100">
        <v>3</v>
      </c>
      <c r="T93" s="100">
        <v>4</v>
      </c>
      <c r="U93" s="100"/>
      <c r="V93" s="100">
        <v>5</v>
      </c>
    </row>
    <row r="94" spans="1:24" x14ac:dyDescent="0.2">
      <c r="A94" s="274" t="s">
        <v>141</v>
      </c>
      <c r="B94" s="275"/>
      <c r="C94" s="275"/>
      <c r="D94" s="275"/>
      <c r="E94" s="275"/>
      <c r="F94" s="275"/>
      <c r="G94" s="276"/>
      <c r="H94" s="224"/>
      <c r="I94" s="52"/>
      <c r="J94" s="403"/>
      <c r="K94" s="98"/>
      <c r="L94" s="399" t="s">
        <v>77</v>
      </c>
      <c r="M94" s="400"/>
      <c r="N94" s="400"/>
      <c r="O94" s="400"/>
      <c r="P94" s="401"/>
      <c r="Q94" s="100">
        <v>2</v>
      </c>
      <c r="R94" s="100">
        <v>11</v>
      </c>
      <c r="S94" s="100">
        <v>2</v>
      </c>
      <c r="T94" s="100">
        <v>7</v>
      </c>
      <c r="U94" s="100"/>
      <c r="V94" s="100">
        <v>8</v>
      </c>
    </row>
    <row r="95" spans="1:24" x14ac:dyDescent="0.2">
      <c r="A95" s="277" t="s">
        <v>167</v>
      </c>
      <c r="B95" s="278"/>
      <c r="C95" s="278"/>
      <c r="D95" s="278"/>
      <c r="E95" s="278"/>
      <c r="F95" s="278"/>
      <c r="G95" s="279"/>
      <c r="H95" s="225"/>
      <c r="I95" s="53"/>
      <c r="J95" s="404"/>
      <c r="K95" s="98"/>
      <c r="L95" s="399" t="s">
        <v>78</v>
      </c>
      <c r="M95" s="400"/>
      <c r="N95" s="400"/>
      <c r="O95" s="400"/>
      <c r="P95" s="401"/>
      <c r="Q95" s="100">
        <v>2</v>
      </c>
      <c r="R95" s="100">
        <v>0</v>
      </c>
      <c r="S95" s="100">
        <v>6</v>
      </c>
      <c r="T95" s="100">
        <v>3</v>
      </c>
      <c r="U95" s="100"/>
      <c r="V95" s="100">
        <v>1</v>
      </c>
    </row>
    <row r="96" spans="1:24" x14ac:dyDescent="0.2">
      <c r="A96" s="280" t="s">
        <v>168</v>
      </c>
      <c r="B96" s="281"/>
      <c r="C96" s="281"/>
      <c r="D96" s="281"/>
      <c r="E96" s="281"/>
      <c r="F96" s="281"/>
      <c r="G96" s="282"/>
      <c r="H96" s="273"/>
      <c r="I96" s="273"/>
      <c r="J96" s="273"/>
      <c r="K96" s="273"/>
      <c r="L96" s="273"/>
      <c r="M96" s="273"/>
      <c r="N96" s="273"/>
      <c r="O96" s="273"/>
      <c r="P96" s="273"/>
      <c r="Q96" s="273"/>
      <c r="R96" s="273"/>
      <c r="S96" s="273"/>
      <c r="T96" s="273"/>
      <c r="U96" s="273"/>
      <c r="V96" s="273"/>
    </row>
    <row r="97" spans="1:22" x14ac:dyDescent="0.2">
      <c r="A97" s="277"/>
      <c r="B97" s="278"/>
      <c r="C97" s="278"/>
      <c r="D97" s="278"/>
      <c r="E97" s="278"/>
      <c r="F97" s="278"/>
      <c r="G97" s="279"/>
      <c r="H97" s="273"/>
      <c r="I97" s="273"/>
      <c r="J97" s="273"/>
      <c r="K97" s="273"/>
      <c r="L97" s="273"/>
      <c r="M97" s="273"/>
      <c r="N97" s="273"/>
      <c r="O97" s="273"/>
      <c r="P97" s="273"/>
      <c r="Q97" s="273"/>
      <c r="R97" s="273"/>
      <c r="S97" s="273"/>
      <c r="T97" s="273"/>
      <c r="U97" s="273"/>
      <c r="V97" s="273"/>
    </row>
    <row r="98" spans="1:22" x14ac:dyDescent="0.2">
      <c r="B98" s="54"/>
      <c r="C98" s="54"/>
      <c r="D98" s="54"/>
      <c r="E98" s="54"/>
      <c r="F98" s="54"/>
    </row>
    <row r="99" spans="1:22" x14ac:dyDescent="0.2">
      <c r="B99" s="54"/>
      <c r="C99" s="54"/>
      <c r="D99" s="54"/>
      <c r="E99" s="54"/>
      <c r="F99" s="54"/>
    </row>
    <row r="100" spans="1:22" x14ac:dyDescent="0.2">
      <c r="B100" s="54"/>
      <c r="C100" s="54"/>
      <c r="D100" s="54"/>
      <c r="E100" s="54"/>
      <c r="F100" s="54"/>
    </row>
  </sheetData>
  <mergeCells count="32">
    <mergeCell ref="P3:P10"/>
    <mergeCell ref="A89:G89"/>
    <mergeCell ref="I5:I10"/>
    <mergeCell ref="M6:M10"/>
    <mergeCell ref="J6:J10"/>
    <mergeCell ref="L6:L10"/>
    <mergeCell ref="E2:E10"/>
    <mergeCell ref="F2:F10"/>
    <mergeCell ref="L94:P94"/>
    <mergeCell ref="L95:P95"/>
    <mergeCell ref="L92:P92"/>
    <mergeCell ref="J89:J95"/>
    <mergeCell ref="L93:P93"/>
    <mergeCell ref="L91:P91"/>
    <mergeCell ref="L90:P90"/>
    <mergeCell ref="L89:P89"/>
    <mergeCell ref="Q2:V5"/>
    <mergeCell ref="O3:O10"/>
    <mergeCell ref="N3:N10"/>
    <mergeCell ref="I3:M3"/>
    <mergeCell ref="A1:T1"/>
    <mergeCell ref="Q6:R6"/>
    <mergeCell ref="K7:K9"/>
    <mergeCell ref="H3:H10"/>
    <mergeCell ref="J5:M5"/>
    <mergeCell ref="I4:M4"/>
    <mergeCell ref="A2:A10"/>
    <mergeCell ref="B2:B10"/>
    <mergeCell ref="C2:D9"/>
    <mergeCell ref="G2:G10"/>
    <mergeCell ref="H2:P2"/>
    <mergeCell ref="S6:T6"/>
  </mergeCells>
  <pageMargins left="0.59055118110236227" right="0.31496062992125984"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view="pageBreakPreview" topLeftCell="A22" zoomScale="150" zoomScaleSheetLayoutView="150" workbookViewId="0">
      <selection activeCell="B32" sqref="B32"/>
    </sheetView>
  </sheetViews>
  <sheetFormatPr defaultRowHeight="12.75" x14ac:dyDescent="0.2"/>
  <cols>
    <col min="1" max="1" width="24.5703125" customWidth="1"/>
    <col min="2" max="2" width="97.28515625" customWidth="1"/>
  </cols>
  <sheetData>
    <row r="1" spans="1:2" ht="37.15" customHeight="1" x14ac:dyDescent="0.2">
      <c r="A1" s="416" t="s">
        <v>137</v>
      </c>
      <c r="B1" s="416"/>
    </row>
    <row r="2" spans="1:2" ht="15.75" x14ac:dyDescent="0.2">
      <c r="A2" s="206" t="s">
        <v>79</v>
      </c>
      <c r="B2" s="206" t="s">
        <v>37</v>
      </c>
    </row>
    <row r="3" spans="1:2" ht="15.75" x14ac:dyDescent="0.2">
      <c r="A3" s="206"/>
      <c r="B3" s="207" t="s">
        <v>172</v>
      </c>
    </row>
    <row r="4" spans="1:2" ht="15.75" x14ac:dyDescent="0.2">
      <c r="A4" s="285">
        <v>206</v>
      </c>
      <c r="B4" s="284" t="s">
        <v>80</v>
      </c>
    </row>
    <row r="5" spans="1:2" ht="19.149999999999999" customHeight="1" x14ac:dyDescent="0.2">
      <c r="A5" s="208">
        <v>409.30200000000002</v>
      </c>
      <c r="B5" s="284" t="s">
        <v>81</v>
      </c>
    </row>
    <row r="6" spans="1:2" ht="15.75" x14ac:dyDescent="0.2">
      <c r="A6" s="208">
        <v>306.31400000000002</v>
      </c>
      <c r="B6" s="284" t="s">
        <v>92</v>
      </c>
    </row>
    <row r="7" spans="1:2" ht="15.75" x14ac:dyDescent="0.2">
      <c r="A7" s="208">
        <v>406</v>
      </c>
      <c r="B7" s="284" t="s">
        <v>93</v>
      </c>
    </row>
    <row r="8" spans="1:2" ht="15.75" x14ac:dyDescent="0.2">
      <c r="A8" s="208">
        <v>303</v>
      </c>
      <c r="B8" s="284" t="s">
        <v>169</v>
      </c>
    </row>
    <row r="9" spans="1:2" ht="15.75" x14ac:dyDescent="0.2">
      <c r="A9" s="208">
        <v>309</v>
      </c>
      <c r="B9" s="284" t="s">
        <v>94</v>
      </c>
    </row>
    <row r="10" spans="1:2" ht="15.75" x14ac:dyDescent="0.2">
      <c r="A10" s="208">
        <v>307</v>
      </c>
      <c r="B10" s="284" t="s">
        <v>95</v>
      </c>
    </row>
    <row r="11" spans="1:2" ht="15.75" x14ac:dyDescent="0.2">
      <c r="A11" s="208">
        <v>307</v>
      </c>
      <c r="B11" s="284" t="s">
        <v>190</v>
      </c>
    </row>
    <row r="12" spans="1:2" ht="15.75" x14ac:dyDescent="0.2">
      <c r="A12" s="208">
        <v>407</v>
      </c>
      <c r="B12" s="284" t="s">
        <v>171</v>
      </c>
    </row>
    <row r="13" spans="1:2" ht="15.75" x14ac:dyDescent="0.2">
      <c r="A13" s="208">
        <v>406</v>
      </c>
      <c r="B13" s="284" t="s">
        <v>96</v>
      </c>
    </row>
    <row r="14" spans="1:2" ht="15.75" x14ac:dyDescent="0.2">
      <c r="A14" s="208">
        <v>101</v>
      </c>
      <c r="B14" s="284" t="s">
        <v>170</v>
      </c>
    </row>
    <row r="15" spans="1:2" ht="15.75" x14ac:dyDescent="0.2">
      <c r="A15" s="208"/>
      <c r="B15" s="207" t="s">
        <v>82</v>
      </c>
    </row>
    <row r="16" spans="1:2" ht="15.75" x14ac:dyDescent="0.2">
      <c r="A16" s="208">
        <v>401</v>
      </c>
      <c r="B16" s="284" t="s">
        <v>97</v>
      </c>
    </row>
    <row r="17" spans="1:2" ht="15.75" x14ac:dyDescent="0.2">
      <c r="A17" s="208">
        <v>307</v>
      </c>
      <c r="B17" s="284" t="s">
        <v>98</v>
      </c>
    </row>
    <row r="18" spans="1:2" ht="15.75" x14ac:dyDescent="0.2">
      <c r="A18" s="209"/>
      <c r="B18" s="210" t="s">
        <v>83</v>
      </c>
    </row>
    <row r="19" spans="1:2" ht="15.75" x14ac:dyDescent="0.2">
      <c r="A19" s="208">
        <v>201</v>
      </c>
      <c r="B19" s="284" t="s">
        <v>135</v>
      </c>
    </row>
    <row r="20" spans="1:2" ht="15.75" x14ac:dyDescent="0.2">
      <c r="A20" s="208" t="s">
        <v>189</v>
      </c>
      <c r="B20" s="284" t="s">
        <v>84</v>
      </c>
    </row>
    <row r="21" spans="1:2" ht="15.75" x14ac:dyDescent="0.2">
      <c r="A21" s="209">
        <v>101</v>
      </c>
      <c r="B21" s="283" t="s">
        <v>188</v>
      </c>
    </row>
    <row r="22" spans="1:2" ht="15.75" x14ac:dyDescent="0.2">
      <c r="A22" s="209"/>
      <c r="B22" s="207" t="s">
        <v>85</v>
      </c>
    </row>
    <row r="23" spans="1:2" ht="15.75" x14ac:dyDescent="0.2">
      <c r="A23" s="209">
        <v>202</v>
      </c>
      <c r="B23" s="211" t="s">
        <v>86</v>
      </c>
    </row>
    <row r="24" spans="1:2" ht="16.149999999999999" customHeight="1" x14ac:dyDescent="0.2">
      <c r="A24" s="209" t="s">
        <v>189</v>
      </c>
      <c r="B24" s="212" t="s">
        <v>87</v>
      </c>
    </row>
    <row r="25" spans="1:2" ht="15.75" x14ac:dyDescent="0.2">
      <c r="A25" s="209"/>
      <c r="B25" s="210" t="s">
        <v>173</v>
      </c>
    </row>
    <row r="26" spans="1:2" ht="15.75" x14ac:dyDescent="0.2">
      <c r="A26" s="209">
        <v>205</v>
      </c>
      <c r="B26" s="211" t="s">
        <v>174</v>
      </c>
    </row>
    <row r="27" spans="1:2" ht="15.75" x14ac:dyDescent="0.2">
      <c r="A27" s="209">
        <v>101</v>
      </c>
      <c r="B27" s="211" t="s">
        <v>175</v>
      </c>
    </row>
    <row r="28" spans="1:2" ht="15.75" x14ac:dyDescent="0.25">
      <c r="A28" s="206">
        <v>203</v>
      </c>
      <c r="B28" s="286" t="s">
        <v>176</v>
      </c>
    </row>
    <row r="29" spans="1:2" ht="15.75" x14ac:dyDescent="0.25">
      <c r="A29" s="206">
        <v>301</v>
      </c>
      <c r="B29" s="286" t="s">
        <v>177</v>
      </c>
    </row>
    <row r="30" spans="1:2" ht="15.75" x14ac:dyDescent="0.25">
      <c r="A30" s="206">
        <v>303</v>
      </c>
      <c r="B30" s="286" t="s">
        <v>178</v>
      </c>
    </row>
    <row r="31" spans="1:2" ht="15.75" x14ac:dyDescent="0.25">
      <c r="A31" s="206">
        <v>408</v>
      </c>
      <c r="B31" s="286" t="s">
        <v>226</v>
      </c>
    </row>
    <row r="32" spans="1:2" ht="15.75" x14ac:dyDescent="0.25">
      <c r="A32" s="206">
        <v>407</v>
      </c>
      <c r="B32" s="286" t="s">
        <v>227</v>
      </c>
    </row>
    <row r="33" spans="1:2" ht="15.75" x14ac:dyDescent="0.25">
      <c r="A33" s="206">
        <v>205</v>
      </c>
      <c r="B33" s="286" t="s">
        <v>179</v>
      </c>
    </row>
    <row r="34" spans="1:2" ht="15.75" x14ac:dyDescent="0.25">
      <c r="A34" s="206">
        <v>313</v>
      </c>
      <c r="B34" s="286" t="s">
        <v>180</v>
      </c>
    </row>
    <row r="35" spans="1:2" ht="15.75" x14ac:dyDescent="0.25">
      <c r="A35" s="206">
        <v>312</v>
      </c>
      <c r="B35" s="286" t="s">
        <v>181</v>
      </c>
    </row>
    <row r="36" spans="1:2" ht="15.75" x14ac:dyDescent="0.25">
      <c r="A36" s="206">
        <v>312</v>
      </c>
      <c r="B36" s="286" t="s">
        <v>182</v>
      </c>
    </row>
    <row r="37" spans="1:2" ht="15.75" x14ac:dyDescent="0.25">
      <c r="A37" s="206">
        <v>406</v>
      </c>
      <c r="B37" s="286" t="s">
        <v>183</v>
      </c>
    </row>
    <row r="38" spans="1:2" ht="15.75" x14ac:dyDescent="0.25">
      <c r="A38" s="206">
        <v>307</v>
      </c>
      <c r="B38" s="286" t="s">
        <v>184</v>
      </c>
    </row>
    <row r="39" spans="1:2" ht="15.75" x14ac:dyDescent="0.25">
      <c r="A39" s="206">
        <v>309</v>
      </c>
      <c r="B39" s="286" t="s">
        <v>185</v>
      </c>
    </row>
    <row r="40" spans="1:2" ht="15.75" x14ac:dyDescent="0.25">
      <c r="A40" s="206">
        <v>312</v>
      </c>
      <c r="B40" s="286" t="s">
        <v>186</v>
      </c>
    </row>
    <row r="41" spans="1:2" ht="15.75" x14ac:dyDescent="0.25">
      <c r="A41" s="206">
        <v>309</v>
      </c>
      <c r="B41" s="287" t="s">
        <v>187</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42"/>
  <sheetViews>
    <sheetView view="pageBreakPreview" zoomScale="150" zoomScaleNormal="100" zoomScaleSheetLayoutView="150" workbookViewId="0">
      <selection activeCell="S142" sqref="S142"/>
    </sheetView>
  </sheetViews>
  <sheetFormatPr defaultRowHeight="12.75" x14ac:dyDescent="0.2"/>
  <cols>
    <col min="1" max="1" width="3" customWidth="1"/>
  </cols>
  <sheetData>
    <row r="1" spans="2:15" ht="18" x14ac:dyDescent="0.25">
      <c r="B1" s="417"/>
      <c r="C1" s="418"/>
      <c r="D1" s="418"/>
      <c r="E1" s="418"/>
      <c r="F1" s="418"/>
      <c r="G1" s="418"/>
      <c r="H1" s="418"/>
      <c r="I1" s="418"/>
      <c r="J1" s="418"/>
      <c r="K1" s="418"/>
      <c r="L1" s="418"/>
      <c r="M1" s="418"/>
      <c r="N1" s="418"/>
      <c r="O1" s="418"/>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2023-07-31T08:20:35Z</cp:lastPrinted>
  <dcterms:created xsi:type="dcterms:W3CDTF">2000-06-29T10:31:41Z</dcterms:created>
  <dcterms:modified xsi:type="dcterms:W3CDTF">2023-08-21T08:18:07Z</dcterms:modified>
</cp:coreProperties>
</file>