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19440" windowHeight="15600" activeTab="6"/>
  </bookViews>
  <sheets>
    <sheet name="Титульный лист" sheetId="7" r:id="rId1"/>
    <sheet name="1 Сводные данные" sheetId="8" r:id="rId2"/>
    <sheet name="График " sheetId="4" r:id="rId3"/>
    <sheet name="2 План УП " sheetId="9" r:id="rId4"/>
    <sheet name="3 Кабинеты" sheetId="10" r:id="rId5"/>
    <sheet name="4 ПЗ" sheetId="11" r:id="rId6"/>
    <sheet name="Консультации" sheetId="12" r:id="rId7"/>
  </sheets>
  <definedNames>
    <definedName name="_xlnm.Print_Area" localSheetId="1">'1 Сводные данные'!$A$1:$I$39</definedName>
    <definedName name="_xlnm.Print_Area" localSheetId="3">'2 План УП '!$A$1:$T$104</definedName>
    <definedName name="_xlnm.Print_Area" localSheetId="4">'3 Кабинеты'!$A$1:$C$85</definedName>
    <definedName name="_xlnm.Print_Area" localSheetId="5">'4 ПЗ'!$A$1:$P$129</definedName>
    <definedName name="_xlnm.Print_Area" localSheetId="2">'График '!$A$1:$CB$55</definedName>
    <definedName name="_xlnm.Print_Area" localSheetId="6">Консультации!$A$1:$H$84</definedName>
    <definedName name="_xlnm.Print_Area" localSheetId="0">'Титульный лист'!$A$1:$BL$65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5" i="9" l="1"/>
  <c r="N25" i="9"/>
  <c r="N21" i="9"/>
  <c r="N11" i="9"/>
  <c r="L25" i="9" l="1"/>
  <c r="J25" i="9"/>
  <c r="H25" i="9"/>
  <c r="R62" i="9" l="1"/>
  <c r="Q56" i="9"/>
  <c r="P56" i="9"/>
  <c r="D19" i="12" l="1"/>
  <c r="O76" i="9"/>
  <c r="N76" i="9"/>
  <c r="I25" i="9"/>
  <c r="O21" i="9"/>
  <c r="L21" i="9"/>
  <c r="K21" i="9"/>
  <c r="J21" i="9"/>
  <c r="I21" i="9"/>
  <c r="O11" i="9"/>
  <c r="N10" i="9"/>
  <c r="L11" i="9"/>
  <c r="L10" i="9" s="1"/>
  <c r="K11" i="9"/>
  <c r="I11" i="9"/>
  <c r="O10" i="9" l="1"/>
  <c r="H21" i="9"/>
  <c r="K10" i="9"/>
  <c r="I10" i="9"/>
  <c r="J11" i="9"/>
  <c r="J10" i="9" s="1"/>
  <c r="H11" i="9"/>
  <c r="I32" i="9"/>
  <c r="I41" i="9"/>
  <c r="I62" i="9"/>
  <c r="I57" i="9"/>
  <c r="H10" i="9" l="1"/>
  <c r="H72" i="9"/>
  <c r="H68" i="9"/>
  <c r="H60" i="9"/>
  <c r="H59" i="9"/>
  <c r="H58" i="9"/>
  <c r="H39" i="9"/>
  <c r="H37" i="9"/>
  <c r="H36" i="9"/>
  <c r="H35" i="9"/>
  <c r="H34" i="9"/>
  <c r="H33" i="9"/>
  <c r="H32" i="9" l="1"/>
  <c r="H63" i="12"/>
  <c r="BP18" i="4" l="1"/>
  <c r="CB18" i="4" s="1"/>
  <c r="CA19" i="4"/>
  <c r="BZ19" i="4"/>
  <c r="BY19" i="4"/>
  <c r="BX19" i="4"/>
  <c r="BV19" i="4"/>
  <c r="BU19" i="4"/>
  <c r="BT19" i="4"/>
  <c r="BS19" i="4"/>
  <c r="BR19" i="4"/>
  <c r="BP17" i="4"/>
  <c r="CB17" i="4" s="1"/>
  <c r="BP16" i="4"/>
  <c r="CB16" i="4" s="1"/>
  <c r="CB19" i="4" l="1"/>
  <c r="BP19" i="4"/>
  <c r="L67" i="9" l="1"/>
  <c r="J67" i="9"/>
  <c r="I67" i="9"/>
  <c r="H67" i="9"/>
  <c r="L57" i="9"/>
  <c r="S62" i="9"/>
  <c r="J64" i="9"/>
  <c r="J63" i="9"/>
  <c r="H63" i="9" s="1"/>
  <c r="L71" i="9"/>
  <c r="L62" i="9"/>
  <c r="H52" i="9"/>
  <c r="H51" i="9"/>
  <c r="H50" i="9"/>
  <c r="H49" i="9"/>
  <c r="H48" i="9"/>
  <c r="H47" i="9"/>
  <c r="H46" i="9"/>
  <c r="H45" i="9"/>
  <c r="H44" i="9"/>
  <c r="H43" i="9"/>
  <c r="L32" i="9"/>
  <c r="S57" i="9"/>
  <c r="S67" i="9"/>
  <c r="S71" i="9"/>
  <c r="S41" i="9"/>
  <c r="S38" i="9"/>
  <c r="S32" i="9"/>
  <c r="Q41" i="9"/>
  <c r="K52" i="9"/>
  <c r="K51" i="9"/>
  <c r="K50" i="9"/>
  <c r="J42" i="9"/>
  <c r="H42" i="9" s="1"/>
  <c r="S56" i="9" l="1"/>
  <c r="S40" i="9" s="1"/>
  <c r="S31" i="9" s="1"/>
  <c r="S75" i="9" s="1"/>
  <c r="J62" i="9"/>
  <c r="H64" i="9"/>
  <c r="H62" i="9" s="1"/>
  <c r="H41" i="9"/>
  <c r="J41" i="9"/>
  <c r="R41" i="9"/>
  <c r="R67" i="9"/>
  <c r="R32" i="9"/>
  <c r="F36" i="12"/>
  <c r="E36" i="12"/>
  <c r="F52" i="12"/>
  <c r="L41" i="9"/>
  <c r="H57" i="9"/>
  <c r="J57" i="9"/>
  <c r="Q67" i="9"/>
  <c r="P41" i="9"/>
  <c r="P40" i="9" s="1"/>
  <c r="K58" i="9"/>
  <c r="J71" i="9"/>
  <c r="H71" i="9"/>
  <c r="G36" i="12"/>
  <c r="G56" i="12"/>
  <c r="F61" i="12"/>
  <c r="G59" i="12"/>
  <c r="G52" i="12"/>
  <c r="E52" i="12"/>
  <c r="E51" i="12" s="1"/>
  <c r="G33" i="12"/>
  <c r="F33" i="12"/>
  <c r="E33" i="12"/>
  <c r="Q71" i="9"/>
  <c r="P57" i="9"/>
  <c r="R56" i="9" l="1"/>
  <c r="R40" i="9" s="1"/>
  <c r="F51" i="12"/>
  <c r="G61" i="12"/>
  <c r="G51" i="12" s="1"/>
  <c r="G27" i="12"/>
  <c r="E27" i="12"/>
  <c r="F27" i="12"/>
  <c r="I5" i="8"/>
  <c r="H8" i="8"/>
  <c r="G8" i="8"/>
  <c r="F8" i="8"/>
  <c r="E8" i="8"/>
  <c r="D8" i="8"/>
  <c r="C8" i="8"/>
  <c r="B8" i="8"/>
  <c r="I6" i="8"/>
  <c r="I7" i="8"/>
  <c r="P32" i="9"/>
  <c r="K74" i="9"/>
  <c r="Q32" i="9"/>
  <c r="P38" i="9"/>
  <c r="Q38" i="9"/>
  <c r="R38" i="9"/>
  <c r="K67" i="9"/>
  <c r="L56" i="9"/>
  <c r="M67" i="9"/>
  <c r="M62" i="9"/>
  <c r="M57" i="9"/>
  <c r="K72" i="9"/>
  <c r="K71" i="9" s="1"/>
  <c r="K35" i="9"/>
  <c r="K36" i="9"/>
  <c r="K66" i="9"/>
  <c r="K65" i="9"/>
  <c r="K63" i="9"/>
  <c r="K62" i="9" s="1"/>
  <c r="K57" i="9"/>
  <c r="K49" i="9"/>
  <c r="K48" i="9"/>
  <c r="K47" i="9"/>
  <c r="K46" i="9"/>
  <c r="K45" i="9"/>
  <c r="K44" i="9"/>
  <c r="K42" i="9"/>
  <c r="K41" i="9" s="1"/>
  <c r="K39" i="9"/>
  <c r="L38" i="9"/>
  <c r="K37" i="9"/>
  <c r="K34" i="9"/>
  <c r="K33" i="9"/>
  <c r="K73" i="9"/>
  <c r="J32" i="9"/>
  <c r="K43" i="9"/>
  <c r="K32" i="9"/>
  <c r="K56" i="9"/>
  <c r="J38" i="9"/>
  <c r="I38" i="9"/>
  <c r="H38" i="9"/>
  <c r="P31" i="9" l="1"/>
  <c r="R31" i="9"/>
  <c r="R75" i="9" s="1"/>
  <c r="L40" i="9"/>
  <c r="L31" i="9" s="1"/>
  <c r="M56" i="9"/>
  <c r="M40" i="9" s="1"/>
  <c r="M75" i="9" s="1"/>
  <c r="J56" i="9"/>
  <c r="J40" i="9" s="1"/>
  <c r="E35" i="12"/>
  <c r="E26" i="12" s="1"/>
  <c r="E63" i="12" s="1"/>
  <c r="C63" i="12"/>
  <c r="F35" i="12"/>
  <c r="F26" i="12" s="1"/>
  <c r="F63" i="12" s="1"/>
  <c r="D63" i="12"/>
  <c r="G35" i="12"/>
  <c r="G26" i="12" s="1"/>
  <c r="G63" i="12" s="1"/>
  <c r="I8" i="8"/>
  <c r="K40" i="9"/>
  <c r="K31" i="9" s="1"/>
  <c r="N80" i="9"/>
  <c r="I71" i="9"/>
  <c r="I56" i="9" s="1"/>
  <c r="Q40" i="9"/>
  <c r="Q75" i="9" s="1"/>
  <c r="O75" i="9"/>
  <c r="Q31" i="9" l="1"/>
  <c r="Q76" i="9" s="1"/>
  <c r="R76" i="9"/>
  <c r="O80" i="9"/>
  <c r="N75" i="9"/>
  <c r="P75" i="9"/>
  <c r="P76" i="9"/>
  <c r="J31" i="9"/>
  <c r="L75" i="9"/>
  <c r="K75" i="9"/>
  <c r="I40" i="9" l="1"/>
  <c r="I31" i="9" s="1"/>
  <c r="H56" i="9"/>
  <c r="P80" i="9"/>
  <c r="R80" i="9"/>
  <c r="Q80" i="9"/>
  <c r="J75" i="9"/>
  <c r="I75" i="9" l="1"/>
  <c r="H40" i="9"/>
  <c r="H31" i="9" s="1"/>
  <c r="H75" i="9" l="1"/>
</calcChain>
</file>

<file path=xl/sharedStrings.xml><?xml version="1.0" encoding="utf-8"?>
<sst xmlns="http://schemas.openxmlformats.org/spreadsheetml/2006/main" count="554" uniqueCount="336">
  <si>
    <t>сентябрь</t>
  </si>
  <si>
    <t>октябрь</t>
  </si>
  <si>
    <t>ноябрь</t>
  </si>
  <si>
    <t>декабрь</t>
  </si>
  <si>
    <t>январь</t>
  </si>
  <si>
    <t>февраль</t>
  </si>
  <si>
    <t>март</t>
  </si>
  <si>
    <t>апрель</t>
  </si>
  <si>
    <t>май</t>
  </si>
  <si>
    <t>июнь</t>
  </si>
  <si>
    <t>июль</t>
  </si>
  <si>
    <t>август</t>
  </si>
  <si>
    <t>КУРСЫ</t>
  </si>
  <si>
    <t>каникулы</t>
  </si>
  <si>
    <t>Всего недель</t>
  </si>
  <si>
    <t>13     19</t>
  </si>
  <si>
    <t>15      21</t>
  </si>
  <si>
    <t>22      28</t>
  </si>
  <si>
    <t>недель</t>
  </si>
  <si>
    <t>часов</t>
  </si>
  <si>
    <t>по спец</t>
  </si>
  <si>
    <t>преддип</t>
  </si>
  <si>
    <t>Теор. обучен.</t>
  </si>
  <si>
    <t>учебн.</t>
  </si>
  <si>
    <t>Произ. практика</t>
  </si>
  <si>
    <t>курс</t>
  </si>
  <si>
    <t>19     25</t>
  </si>
  <si>
    <t>16      22</t>
  </si>
  <si>
    <t>23      29</t>
  </si>
  <si>
    <t>20      26</t>
  </si>
  <si>
    <t>4        10</t>
  </si>
  <si>
    <t>11    17</t>
  </si>
  <si>
    <t>6         12</t>
  </si>
  <si>
    <t>Индекс</t>
  </si>
  <si>
    <t>Всего</t>
  </si>
  <si>
    <t>ОГСЭ.01</t>
  </si>
  <si>
    <t>ОГСЭ.03</t>
  </si>
  <si>
    <t>Иностранный язык</t>
  </si>
  <si>
    <t>Физическая культура</t>
  </si>
  <si>
    <t>ЕН.01</t>
  </si>
  <si>
    <t>Наименование</t>
  </si>
  <si>
    <t>ПП.01</t>
  </si>
  <si>
    <t>ПП.02</t>
  </si>
  <si>
    <t>ОГСЭ.00</t>
  </si>
  <si>
    <t>ЕН.00</t>
  </si>
  <si>
    <t>Менеджмент</t>
  </si>
  <si>
    <t>ОГСЭ.02</t>
  </si>
  <si>
    <t>пп</t>
  </si>
  <si>
    <t>Условные обозначения:</t>
  </si>
  <si>
    <t>-теоретическое обучение</t>
  </si>
  <si>
    <t>-практика по профилю специальности</t>
  </si>
  <si>
    <t>-промежуточная аттестация</t>
  </si>
  <si>
    <t>-каникулы</t>
  </si>
  <si>
    <t>-практика преддипломная</t>
  </si>
  <si>
    <t>стажиров</t>
  </si>
  <si>
    <t>Основы философии</t>
  </si>
  <si>
    <t>ОГСЭ.04</t>
  </si>
  <si>
    <t>ОГСЭ.05</t>
  </si>
  <si>
    <t>Математика</t>
  </si>
  <si>
    <t>Безопасность жизнедеятельности</t>
  </si>
  <si>
    <t>пс</t>
  </si>
  <si>
    <t>диплом. проект.</t>
  </si>
  <si>
    <t>18    24</t>
  </si>
  <si>
    <t>Экз.сессии, нед</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</si>
  <si>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</si>
  <si>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</si>
  <si>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</si>
  <si>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</si>
  <si>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</si>
  <si>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</si>
  <si>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</si>
  <si>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</si>
  <si>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</si>
  <si>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</si>
  <si>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</si>
  <si>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</si>
  <si>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</si>
  <si>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</si>
  <si>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</si>
  <si>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</si>
  <si>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</si>
  <si>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</si>
  <si>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Правовое обеспечение профессиональной деятельности</t>
  </si>
  <si>
    <t>ОП.10</t>
  </si>
  <si>
    <t>ПМ.04</t>
  </si>
  <si>
    <t>1. Сводные данные по бюджету времени (в неделях)</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</si>
  <si>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</si>
  <si>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</si>
  <si>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</si>
  <si>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</si>
  <si>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</si>
  <si>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</si>
  <si>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</si>
  <si>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по профилю специальности</t>
  </si>
  <si>
    <t>преддипломная</t>
  </si>
  <si>
    <t>Наименование циклов,  дисциплин, профессиональных модулей, МДК, практик</t>
  </si>
  <si>
    <t>Формы промежуточной аттестации</t>
  </si>
  <si>
    <t xml:space="preserve">максимальная </t>
  </si>
  <si>
    <t>Обязательная аудиторная</t>
  </si>
  <si>
    <t>всего занятий</t>
  </si>
  <si>
    <t>1 курс</t>
  </si>
  <si>
    <t>2 курс</t>
  </si>
  <si>
    <t>занятий в подгруппах (лаб. и прак. занятий)</t>
  </si>
  <si>
    <t>курсовых работ (проектов)</t>
  </si>
  <si>
    <t>1 сем.</t>
  </si>
  <si>
    <t>2 сем.</t>
  </si>
  <si>
    <t>3 сем.</t>
  </si>
  <si>
    <t>4 сем.</t>
  </si>
  <si>
    <t>нед.</t>
  </si>
  <si>
    <t>нед</t>
  </si>
  <si>
    <t>Общий гуманитарный и социально-экономический цикл</t>
  </si>
  <si>
    <t>Математический и общий естественнонаучный цикл</t>
  </si>
  <si>
    <t>Общепрофессиональный цикл</t>
  </si>
  <si>
    <t>ОП.11</t>
  </si>
  <si>
    <t>МДК.01.01</t>
  </si>
  <si>
    <t>Производственная практика (по профилю специальности)</t>
  </si>
  <si>
    <t>МДК.02.01</t>
  </si>
  <si>
    <t>МДК.03.01</t>
  </si>
  <si>
    <t>Недельная нагрузка, час</t>
  </si>
  <si>
    <t>ПДП</t>
  </si>
  <si>
    <t>Преддипломная практика</t>
  </si>
  <si>
    <t>ГИА</t>
  </si>
  <si>
    <t>дисциплин и МДК</t>
  </si>
  <si>
    <t>учебной практики</t>
  </si>
  <si>
    <t>1.Программа базовой подготовки</t>
  </si>
  <si>
    <t>экзаменов</t>
  </si>
  <si>
    <t>дифф. зачётов</t>
  </si>
  <si>
    <t>зачётов</t>
  </si>
  <si>
    <t>3. Перечень кабинетов, лабораторий, мастерских и других помещений</t>
  </si>
  <si>
    <t>№</t>
  </si>
  <si>
    <t>Кабинеты:</t>
  </si>
  <si>
    <t>иностранного языка;</t>
  </si>
  <si>
    <t>Лаборатории:</t>
  </si>
  <si>
    <t>Спортивный комплекс:</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</si>
  <si>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</si>
  <si>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</si>
  <si>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</si>
  <si>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актовый зал.</t>
  </si>
  <si>
    <t>УП.01</t>
  </si>
  <si>
    <t>МДК.04.01</t>
  </si>
  <si>
    <t>уч</t>
  </si>
  <si>
    <t>-выполнение ВКР</t>
  </si>
  <si>
    <t>- защита ВКР</t>
  </si>
  <si>
    <t>Защита ВКР</t>
  </si>
  <si>
    <t>Информационные технологии в профессиональной деятельности</t>
  </si>
  <si>
    <t>экономики организации;</t>
  </si>
  <si>
    <t>правового обеспечения профессиональной деятельности;</t>
  </si>
  <si>
    <t>информационных технологий в профессиональной деятельности;</t>
  </si>
  <si>
    <t xml:space="preserve">- учебная практика </t>
  </si>
  <si>
    <t>Учебная нагрузка обучающихся (час.)</t>
  </si>
  <si>
    <t>самостоятельная учебная работа</t>
  </si>
  <si>
    <t>Распределение обязательной (аудиторной) нагрузки по курсам и семестрам/триместрам (час. в семестр/триместр)</t>
  </si>
  <si>
    <t>лаб. и прак. Занятий</t>
  </si>
  <si>
    <t>производств. практики</t>
  </si>
  <si>
    <t>преддиплом. практики</t>
  </si>
  <si>
    <t>Обязательная и вариативная части циклов ОПОП</t>
  </si>
  <si>
    <t>4 нед.</t>
  </si>
  <si>
    <t>6 нед.</t>
  </si>
  <si>
    <t>практикоориентированность=</t>
  </si>
  <si>
    <t>Распределение  консультаций по курсам и семестрам/триместрам (час. в семестр/триместр)</t>
  </si>
  <si>
    <t xml:space="preserve">             Распределение часов консультаций</t>
  </si>
  <si>
    <t>О.00</t>
  </si>
  <si>
    <t>Общеобразовательный   цикл</t>
  </si>
  <si>
    <t>Основы безопасности жизнедеятельности</t>
  </si>
  <si>
    <t>2курс</t>
  </si>
  <si>
    <t>3 курс</t>
  </si>
  <si>
    <t xml:space="preserve">Обществознание </t>
  </si>
  <si>
    <t>География</t>
  </si>
  <si>
    <t>Естествознание</t>
  </si>
  <si>
    <t>Экономика</t>
  </si>
  <si>
    <t>Право</t>
  </si>
  <si>
    <t>Русский язык и культура речи</t>
  </si>
  <si>
    <t>20</t>
  </si>
  <si>
    <t>Маркетинг</t>
  </si>
  <si>
    <t>УП.02</t>
  </si>
  <si>
    <t>УП.03</t>
  </si>
  <si>
    <t>5 сем</t>
  </si>
  <si>
    <t>6 сем</t>
  </si>
  <si>
    <t>Общеобразовательный цикл</t>
  </si>
  <si>
    <t>Профильные  учебные дисциплины</t>
  </si>
  <si>
    <t>Информатика</t>
  </si>
  <si>
    <t>Сервисная деятельность</t>
  </si>
  <si>
    <t>Риски и страхование на автомобильном транспорте</t>
  </si>
  <si>
    <t>Стандартизация, метрология и подтверждение соответствия</t>
  </si>
  <si>
    <t>Предпринимательство в сфере сервиса</t>
  </si>
  <si>
    <t>Экономика отрасли</t>
  </si>
  <si>
    <t>Бронирование и продажа перевозок и услуг</t>
  </si>
  <si>
    <t>Технология бронирования перевозок и услуг</t>
  </si>
  <si>
    <t>МДК.01.02</t>
  </si>
  <si>
    <t>Тарифное регулирование</t>
  </si>
  <si>
    <t>МДК.01.03</t>
  </si>
  <si>
    <t>Технология взаиморасчетов</t>
  </si>
  <si>
    <t>Организация сервиса в пунктах отправления и прибытия транспорта</t>
  </si>
  <si>
    <t>Организация  и выполнение мероприятий по обеспечению безопасности на транспорте</t>
  </si>
  <si>
    <t>Организация безопасности на транспорте</t>
  </si>
  <si>
    <t>ПП.03</t>
  </si>
  <si>
    <t>УП.04</t>
  </si>
  <si>
    <t>Контроль технического состояния автотранспортных средств</t>
  </si>
  <si>
    <t>гуманитарных и социально-экономических дисциплин;</t>
  </si>
  <si>
    <t>стандартизации, метрологии и подтверждения соответствия</t>
  </si>
  <si>
    <t>организации управления деятельности служб сервиса на транспорте</t>
  </si>
  <si>
    <t xml:space="preserve">безопасности жизнедеятельности </t>
  </si>
  <si>
    <t>Мастерские</t>
  </si>
  <si>
    <t>Бронирования и продажи перевозок и услуг</t>
  </si>
  <si>
    <t>Организации сервиса на транспорте</t>
  </si>
  <si>
    <t>Полигоны</t>
  </si>
  <si>
    <t>Обеспечения безопасности на транспорте (по видам транспорта)</t>
  </si>
  <si>
    <t>спортивный зал</t>
  </si>
  <si>
    <t xml:space="preserve"> читальный зал с выходом в сеть Интернет;</t>
  </si>
  <si>
    <t>библиотека</t>
  </si>
  <si>
    <t>Информационные технологии в профессинальной деятельности</t>
  </si>
  <si>
    <t xml:space="preserve">Безопасность жизнедеятельности </t>
  </si>
  <si>
    <t>Организация и выполнение мероприятий по обеспечению безопасности на транспорте</t>
  </si>
  <si>
    <t>Выполнение работ по получению рабочей профессии 13078 "Контролер технического состояния автотранспортных средств"</t>
  </si>
  <si>
    <t>Психология делового общения</t>
  </si>
  <si>
    <t>МДК.02.02</t>
  </si>
  <si>
    <t>Психология  общения</t>
  </si>
  <si>
    <t>Э (К)</t>
  </si>
  <si>
    <t>Э (к)</t>
  </si>
  <si>
    <t>ОУД.00</t>
  </si>
  <si>
    <t>Общеобразовательные учебные дисциплины</t>
  </si>
  <si>
    <t>ОУД.01</t>
  </si>
  <si>
    <t>ОУД.02</t>
  </si>
  <si>
    <t>ОУД.03</t>
  </si>
  <si>
    <t>ОУД.04</t>
  </si>
  <si>
    <t>ОУД.05</t>
  </si>
  <si>
    <t>ОУЛ.06</t>
  </si>
  <si>
    <t>ОУД.07</t>
  </si>
  <si>
    <t>ОУД.08</t>
  </si>
  <si>
    <t>ОУД.09</t>
  </si>
  <si>
    <t>Экология</t>
  </si>
  <si>
    <t xml:space="preserve">Информатика </t>
  </si>
  <si>
    <t>Дополнительные учебные дисциплины</t>
  </si>
  <si>
    <t>Технология</t>
  </si>
  <si>
    <t>Обязательная и вариативная части циклов ППССЗ</t>
  </si>
  <si>
    <t>Выполнение работ по одной или несколькимпрофессиям рабочих, должностям служащих</t>
  </si>
  <si>
    <t>9      15</t>
  </si>
  <si>
    <t>25      31</t>
  </si>
  <si>
    <t>2        8</t>
  </si>
  <si>
    <t>ОУД.10</t>
  </si>
  <si>
    <t>ОУД.11</t>
  </si>
  <si>
    <t>ОУД.12</t>
  </si>
  <si>
    <t>ОУД.13</t>
  </si>
  <si>
    <t>ОУД.14</t>
  </si>
  <si>
    <t>Основы предпринимательсткой  деятельности, планирование карьеры и самозанятости</t>
  </si>
  <si>
    <t>4з</t>
  </si>
  <si>
    <t>3Э</t>
  </si>
  <si>
    <t>3З</t>
  </si>
  <si>
    <t>3з</t>
  </si>
  <si>
    <t>4Э</t>
  </si>
  <si>
    <t>4дз</t>
  </si>
  <si>
    <t>3дз</t>
  </si>
  <si>
    <t>1.1. Выпускная квалификационная работа в форме дипломной работы</t>
  </si>
  <si>
    <t>.-/-/-/-/-/дз</t>
  </si>
  <si>
    <t>.-/-/-/з/-/-</t>
  </si>
  <si>
    <t>.-/-/-/Э/-/-</t>
  </si>
  <si>
    <t>.-/-/-/дз/-/-</t>
  </si>
  <si>
    <t>.-/-/дз/-/-/-</t>
  </si>
  <si>
    <t>.-/-/з/-/-/-</t>
  </si>
  <si>
    <t>3Эк</t>
  </si>
  <si>
    <t>4Эк</t>
  </si>
  <si>
    <t>2з/1дз/8Э</t>
  </si>
  <si>
    <t>-/12дз/2Э+4Эк</t>
  </si>
  <si>
    <t>2з/13дз/10Э+4Эк</t>
  </si>
  <si>
    <t>4з/1дз/-</t>
  </si>
  <si>
    <t>6з/14дз/11Э+4Эк</t>
  </si>
  <si>
    <t>6з/24дз/14+4Эк</t>
  </si>
  <si>
    <r>
      <t xml:space="preserve">Выполнение выпускной квалификационной работы с </t>
    </r>
    <r>
      <rPr>
        <b/>
        <sz val="8"/>
        <rFont val="Times New Roman"/>
        <family val="1"/>
        <charset val="204"/>
      </rPr>
      <t>18.05</t>
    </r>
    <r>
      <rPr>
        <sz val="8"/>
        <rFont val="Times New Roman"/>
        <family val="1"/>
        <charset val="204"/>
      </rPr>
      <t xml:space="preserve"> по </t>
    </r>
    <r>
      <rPr>
        <b/>
        <sz val="8"/>
        <rFont val="Times New Roman"/>
        <family val="1"/>
        <charset val="204"/>
      </rPr>
      <t>14.06</t>
    </r>
    <r>
      <rPr>
        <sz val="8"/>
        <rFont val="Times New Roman"/>
        <family val="1"/>
        <charset val="204"/>
      </rPr>
      <t xml:space="preserve"> (всего 4 нед.)</t>
    </r>
  </si>
  <si>
    <r>
      <t xml:space="preserve">Защита выпускной квалификационной работы с </t>
    </r>
    <r>
      <rPr>
        <b/>
        <sz val="8"/>
        <rFont val="Times New Roman"/>
        <family val="1"/>
        <charset val="204"/>
      </rPr>
      <t>15.06</t>
    </r>
    <r>
      <rPr>
        <sz val="8"/>
        <rFont val="Times New Roman"/>
        <family val="1"/>
        <charset val="204"/>
      </rPr>
      <t xml:space="preserve"> по</t>
    </r>
    <r>
      <rPr>
        <b/>
        <sz val="8"/>
        <rFont val="Times New Roman"/>
        <family val="1"/>
        <charset val="204"/>
      </rPr>
      <t xml:space="preserve"> 28.06</t>
    </r>
    <r>
      <rPr>
        <sz val="8"/>
        <rFont val="Times New Roman"/>
        <family val="1"/>
        <charset val="204"/>
      </rPr>
      <t xml:space="preserve"> (всего 2 нед.)</t>
    </r>
  </si>
  <si>
    <t>Организация деятельности сервисных предприятий в сфере транспорта</t>
  </si>
  <si>
    <t>29.09  - 05.10</t>
  </si>
  <si>
    <t>27.10 – 02.11</t>
  </si>
  <si>
    <t>29.12 – 04.01</t>
  </si>
  <si>
    <t>26.01      01.02</t>
  </si>
  <si>
    <t>23.02-     01.03</t>
  </si>
  <si>
    <t>30.03 - 05.04</t>
  </si>
  <si>
    <t>27.04    03.05</t>
  </si>
  <si>
    <t>29.06 - 05.07</t>
  </si>
  <si>
    <t>27.07      02.08</t>
  </si>
  <si>
    <t>1     7</t>
  </si>
  <si>
    <t>8      14</t>
  </si>
  <si>
    <t>3       9</t>
  </si>
  <si>
    <t>10      16</t>
  </si>
  <si>
    <t>17      23</t>
  </si>
  <si>
    <t>24      30</t>
  </si>
  <si>
    <t>5     11</t>
  </si>
  <si>
    <t>12      18</t>
  </si>
  <si>
    <t>2      8</t>
  </si>
  <si>
    <t>5 сем.</t>
  </si>
  <si>
    <t>6 сем.</t>
  </si>
  <si>
    <t>*</t>
  </si>
  <si>
    <t>зачетная неделя</t>
  </si>
  <si>
    <t>.-/-/э/-/-/-</t>
  </si>
  <si>
    <t>.-/-/дз/-/-</t>
  </si>
  <si>
    <t>-/-/1дз</t>
  </si>
  <si>
    <t>.-/-/Экомп/-/-/-</t>
  </si>
  <si>
    <t>Консультации (4 часа на одного обучающегося)</t>
  </si>
  <si>
    <r>
      <t xml:space="preserve">             </t>
    </r>
    <r>
      <rPr>
        <b/>
        <sz val="12"/>
        <rFont val="Times New Roman"/>
        <family val="1"/>
        <charset val="204"/>
      </rPr>
      <t>3. План учебного процесса специальности 43.02.06" Сервис на транспорте" (по видам транспорта)</t>
    </r>
  </si>
  <si>
    <r>
      <t xml:space="preserve">Консультации </t>
    </r>
    <r>
      <rPr>
        <sz val="10"/>
        <rFont val="Arial Cyr"/>
        <family val="2"/>
        <charset val="204"/>
      </rPr>
      <t>( 4 часа на одного обучающегося)</t>
    </r>
  </si>
  <si>
    <t>Астрономия</t>
  </si>
  <si>
    <t>ОУД.15</t>
  </si>
  <si>
    <t>-/-/-/з/-дз</t>
  </si>
  <si>
    <t>6дз</t>
  </si>
  <si>
    <t>з/з/з/з/-/дз</t>
  </si>
  <si>
    <t>.-/-/-/-/-/э</t>
  </si>
  <si>
    <t>6Э</t>
  </si>
  <si>
    <t>.-/-/-/-/-/з</t>
  </si>
  <si>
    <t>6з</t>
  </si>
  <si>
    <t>.-/-/-/-/-/Э</t>
  </si>
  <si>
    <t>.-/-/-/дз</t>
  </si>
  <si>
    <t>6Эк</t>
  </si>
  <si>
    <t>.-/-/-/-/-/дз/-</t>
  </si>
  <si>
    <t>ОУД.16</t>
  </si>
  <si>
    <t>Литература</t>
  </si>
  <si>
    <t>ОДД.16</t>
  </si>
  <si>
    <t xml:space="preserve">Русский язык </t>
  </si>
  <si>
    <t xml:space="preserve">Русский язык  </t>
  </si>
  <si>
    <t>зачеты</t>
  </si>
  <si>
    <t>экзамены</t>
  </si>
  <si>
    <t>индивидуальный учебный проект</t>
  </si>
  <si>
    <t>в форме практической подготовки</t>
  </si>
  <si>
    <t>промежуточная аттестация</t>
  </si>
  <si>
    <t>12</t>
  </si>
  <si>
    <t>Общие учебные дисциплины из обязательных предметных областей</t>
  </si>
  <si>
    <t>Учебные дисциплины из обязательных предметных областей</t>
  </si>
  <si>
    <t>-/э</t>
  </si>
  <si>
    <t>24</t>
  </si>
  <si>
    <t>-/дз</t>
  </si>
  <si>
    <t>ОУД.06</t>
  </si>
  <si>
    <t>з/дз</t>
  </si>
  <si>
    <t>дз</t>
  </si>
  <si>
    <t>Родной язык</t>
  </si>
  <si>
    <t>Обществознание</t>
  </si>
  <si>
    <t>ОУД.17</t>
  </si>
  <si>
    <t>***</t>
  </si>
  <si>
    <t>1З/14ДЗ</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</si>
</sst>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Cyr"/>
      <charset val="204"/>
    </font>
    <font>
      <b/>
      <sz val="7"/>
      <name val="Times New Roman"/>
      <family val="1"/>
    </font>
    <font>
      <b/>
      <sz val="10"/>
      <name val="Arial Cyr"/>
      <family val="2"/>
      <charset val="204"/>
    </font>
    <font>
      <sz val="10"/>
      <name val="Arial Cyr"/>
      <family val="2"/>
      <charset val="204"/>
    </font>
    <font>
      <sz val="8"/>
      <name val="Arial Cyr"/>
      <charset val="204"/>
    </font>
    <font>
      <sz val="7"/>
      <name val="Times New Roman"/>
      <family val="1"/>
    </font>
    <font>
      <b/>
      <sz val="8"/>
      <name val="Arial Cyr"/>
      <family val="2"/>
      <charset val="204"/>
    </font>
    <font>
      <sz val="8"/>
      <name val="Arial Cyr"/>
      <family val="2"/>
      <charset val="204"/>
    </font>
    <font>
      <sz val="7"/>
      <name val="Arial Cyr"/>
      <charset val="204"/>
    </font>
    <font>
      <sz val="7"/>
      <name val="Arial Cyr"/>
      <family val="2"/>
      <charset val="204"/>
    </font>
    <font>
      <b/>
      <sz val="7"/>
      <name val="Arial Cyr"/>
      <family val="2"/>
      <charset val="204"/>
    </font>
    <font>
      <sz val="9"/>
      <name val="Arial Cyr"/>
      <family val="2"/>
      <charset val="204"/>
    </font>
    <font>
      <b/>
      <sz val="8"/>
      <name val="Arial Cyr"/>
      <charset val="204"/>
    </font>
    <font>
      <sz val="7"/>
      <name val="Times New Roman"/>
      <family val="1"/>
      <charset val="204"/>
    </font>
    <font>
      <sz val="14"/>
      <name val="Arial Cyr"/>
      <charset val="204"/>
    </font>
    <font>
      <b/>
      <sz val="14"/>
      <name val="Arial Cyr"/>
      <charset val="204"/>
    </font>
    <font>
      <sz val="12"/>
      <name val="Arial Cyr"/>
      <charset val="204"/>
    </font>
    <font>
      <b/>
      <sz val="8"/>
      <name val="Times New Roman"/>
      <family val="1"/>
      <charset val="204"/>
    </font>
    <font>
      <sz val="8"/>
      <name val="Times New Roman"/>
      <family val="1"/>
      <charset val="204"/>
    </font>
    <font>
      <b/>
      <sz val="9"/>
      <name val="Times New Roman"/>
      <family val="1"/>
      <charset val="204"/>
    </font>
    <font>
      <sz val="8"/>
      <color rgb="FFFF0000"/>
      <name val="Arial Cyr"/>
      <family val="2"/>
      <charset val="204"/>
    </font>
    <font>
      <sz val="8"/>
      <color rgb="FF00B0F0"/>
      <name val="Arial Cyr"/>
      <family val="2"/>
      <charset val="204"/>
    </font>
    <font>
      <sz val="7"/>
      <color rgb="FFFF0000"/>
      <name val="Times New Roman"/>
      <family val="1"/>
    </font>
    <font>
      <sz val="7"/>
      <color theme="0"/>
      <name val="Times New Roman"/>
      <family val="1"/>
    </font>
    <font>
      <sz val="14"/>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7"/>
      <name val="Times New Roman"/>
      <family val="1"/>
      <charset val="204"/>
    </font>
    <font>
      <b/>
      <sz val="7.5"/>
      <name val="Times New Roman"/>
      <family val="1"/>
      <charset val="204"/>
    </font>
    <font>
      <b/>
      <sz val="14"/>
      <name val="Times New Roman"/>
      <family val="1"/>
      <charset val="204"/>
    </font>
    <font>
      <sz val="12"/>
      <name val="Times New Roman"/>
      <family val="1"/>
      <charset val="204"/>
    </font>
    <font>
      <b/>
      <sz val="12"/>
      <name val="Times New Roman"/>
      <family val="1"/>
      <charset val="204"/>
    </font>
    <font>
      <sz val="8"/>
      <color rgb="FFFF0000"/>
      <name val="Times New Roman"/>
      <family val="1"/>
      <charset val="204"/>
    </font>
  </fonts>
  <fills count="23">
    <fill>
      <patternFill patternType="none"/>
    </fill>
    <fill>
      <patternFill patternType="gray125"/>
    </fill>
    <fill>
      <patternFill patternType="solid">
        <fgColor indexed="10"/>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6" tint="0.39994506668294322"/>
        <bgColor indexed="64"/>
      </patternFill>
    </fill>
    <fill>
      <patternFill patternType="solid">
        <fgColor theme="6" tint="0.59996337778862885"/>
        <bgColor indexed="64"/>
      </patternFill>
    </fill>
    <fill>
      <patternFill patternType="solid">
        <fgColor theme="5" tint="0.39994506668294322"/>
        <bgColor indexed="64"/>
      </patternFill>
    </fill>
    <fill>
      <patternFill patternType="solid">
        <fgColor theme="7" tint="0.59996337778862885"/>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6">
    <xf numFmtId="0" fontId="0" fillId="0" borderId="0" xfId="0"/>
    <xf numFmtId="0" fontId="4"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0" borderId="0" xfId="0" applyFont="1" applyBorder="1"/>
    <xf numFmtId="0" fontId="7" fillId="0" borderId="1" xfId="0" applyFont="1" applyBorder="1"/>
    <xf numFmtId="0" fontId="7" fillId="0" borderId="2" xfId="0" applyFont="1" applyBorder="1"/>
    <xf numFmtId="0" fontId="7" fillId="0" borderId="3" xfId="0" applyFont="1" applyBorder="1"/>
    <xf numFmtId="0" fontId="7" fillId="0" borderId="0" xfId="0" applyFont="1" applyBorder="1" applyAlignment="1">
      <alignment horizontal="right"/>
    </xf>
    <xf numFmtId="0" fontId="5" fillId="0" borderId="1" xfId="0" applyFont="1" applyBorder="1" applyAlignment="1">
      <alignment horizontal="left" vertical="center" wrapText="1"/>
    </xf>
    <xf numFmtId="0" fontId="7" fillId="0" borderId="0" xfId="0" applyFont="1"/>
    <xf numFmtId="0" fontId="9" fillId="0" borderId="1" xfId="0" applyFont="1" applyBorder="1" applyAlignment="1">
      <alignment horizontal="center"/>
    </xf>
    <xf numFmtId="49" fontId="9" fillId="0" borderId="1" xfId="0" applyNumberFormat="1" applyFont="1" applyBorder="1" applyAlignment="1">
      <alignment horizontal="center"/>
    </xf>
    <xf numFmtId="0" fontId="8" fillId="0" borderId="1" xfId="0" applyFont="1" applyBorder="1"/>
    <xf numFmtId="0" fontId="8" fillId="0" borderId="0" xfId="0" applyFont="1"/>
    <xf numFmtId="0" fontId="8" fillId="0" borderId="1" xfId="0" applyFont="1" applyBorder="1" applyAlignment="1">
      <alignment horizontal="center" vertical="center" textRotation="90" wrapText="1"/>
    </xf>
    <xf numFmtId="0" fontId="8" fillId="0" borderId="0" xfId="0" applyFont="1" applyAlignment="1">
      <alignment vertical="top"/>
    </xf>
    <xf numFmtId="0" fontId="9" fillId="0" borderId="0" xfId="0" applyFont="1"/>
    <xf numFmtId="0" fontId="9" fillId="0" borderId="0" xfId="0" applyFont="1" applyAlignment="1">
      <alignment vertical="top"/>
    </xf>
    <xf numFmtId="0" fontId="9" fillId="0" borderId="1" xfId="0" applyFont="1" applyBorder="1" applyAlignment="1">
      <alignment vertical="top"/>
    </xf>
    <xf numFmtId="49" fontId="9" fillId="0" borderId="0" xfId="0" applyNumberFormat="1" applyFont="1" applyAlignment="1">
      <alignment vertical="center"/>
    </xf>
    <xf numFmtId="0" fontId="0" fillId="0" borderId="0" xfId="0" applyAlignment="1">
      <alignment horizontal="left" vertical="center"/>
    </xf>
    <xf numFmtId="1" fontId="8" fillId="0" borderId="1" xfId="0" applyNumberFormat="1" applyFont="1" applyBorder="1" applyAlignment="1">
      <alignment horizontal="center" vertical="center"/>
    </xf>
    <xf numFmtId="0" fontId="8"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vertical="top" textRotation="255"/>
    </xf>
    <xf numFmtId="49" fontId="9" fillId="4" borderId="1" xfId="0" applyNumberFormat="1" applyFont="1" applyFill="1" applyBorder="1" applyAlignment="1">
      <alignment vertical="center"/>
    </xf>
    <xf numFmtId="0" fontId="9" fillId="4" borderId="1" xfId="0" applyFont="1" applyFill="1" applyBorder="1" applyAlignment="1">
      <alignment vertical="top"/>
    </xf>
    <xf numFmtId="0" fontId="6" fillId="0" borderId="1" xfId="0" applyFont="1" applyBorder="1" applyAlignment="1">
      <alignment horizontal="center"/>
    </xf>
    <xf numFmtId="49" fontId="9" fillId="4" borderId="9" xfId="0" applyNumberFormat="1" applyFont="1" applyFill="1" applyBorder="1" applyAlignment="1">
      <alignment vertical="center"/>
    </xf>
    <xf numFmtId="0" fontId="9" fillId="0" borderId="0" xfId="0" applyFont="1" applyFill="1" applyBorder="1" applyAlignment="1">
      <alignment vertical="center" textRotation="255"/>
    </xf>
    <xf numFmtId="1" fontId="5" fillId="0" borderId="1" xfId="0" applyNumberFormat="1" applyFont="1" applyBorder="1" applyAlignment="1">
      <alignment horizontal="center" vertical="center" wrapText="1"/>
    </xf>
    <xf numFmtId="0" fontId="14" fillId="0" borderId="0" xfId="0" applyFont="1" applyAlignment="1"/>
    <xf numFmtId="0" fontId="6" fillId="0" borderId="10" xfId="0" applyFont="1" applyBorder="1" applyAlignment="1">
      <alignment horizontal="center" vertical="center"/>
    </xf>
    <xf numFmtId="0" fontId="6" fillId="0" borderId="10" xfId="0" applyFont="1" applyBorder="1" applyAlignment="1">
      <alignment horizontal="center"/>
    </xf>
    <xf numFmtId="0" fontId="6" fillId="0" borderId="1" xfId="0" applyFont="1" applyFill="1" applyBorder="1" applyAlignment="1">
      <alignment horizontal="center" vertical="center"/>
    </xf>
    <xf numFmtId="0" fontId="20" fillId="0" borderId="0" xfId="0" applyFont="1" applyBorder="1"/>
    <xf numFmtId="0" fontId="0" fillId="0" borderId="0" xfId="0" applyAlignment="1">
      <alignment horizontal="right"/>
    </xf>
    <xf numFmtId="0" fontId="16" fillId="0" borderId="0" xfId="0" applyFont="1" applyAlignment="1">
      <alignment horizontal="center" vertical="center"/>
    </xf>
    <xf numFmtId="0" fontId="5"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left" vertical="center" wrapText="1"/>
    </xf>
    <xf numFmtId="1" fontId="5" fillId="0" borderId="1" xfId="0" applyNumberFormat="1" applyFont="1" applyBorder="1" applyAlignment="1">
      <alignment horizontal="left" vertical="center" wrapText="1"/>
    </xf>
    <xf numFmtId="0" fontId="5" fillId="11" borderId="1" xfId="0" applyFont="1" applyFill="1" applyBorder="1" applyAlignment="1">
      <alignment horizontal="left" vertical="center" wrapText="1"/>
    </xf>
    <xf numFmtId="0" fontId="8" fillId="11" borderId="1" xfId="0" applyFont="1" applyFill="1" applyBorder="1" applyAlignment="1">
      <alignment horizontal="center" vertical="center"/>
    </xf>
    <xf numFmtId="0" fontId="0" fillId="8" borderId="0" xfId="0" applyFill="1"/>
    <xf numFmtId="0" fontId="5" fillId="9" borderId="1" xfId="0" applyFont="1" applyFill="1" applyBorder="1" applyAlignment="1">
      <alignment horizontal="center" vertical="center" wrapText="1"/>
    </xf>
    <xf numFmtId="1" fontId="8" fillId="0" borderId="0" xfId="0" applyNumberFormat="1" applyFont="1" applyAlignment="1">
      <alignment horizontal="center"/>
    </xf>
    <xf numFmtId="49" fontId="9" fillId="8" borderId="0" xfId="0" applyNumberFormat="1" applyFont="1" applyFill="1" applyAlignment="1">
      <alignment vertical="center"/>
    </xf>
    <xf numFmtId="0" fontId="8" fillId="8" borderId="0" xfId="0" applyFont="1" applyFill="1"/>
    <xf numFmtId="0" fontId="9" fillId="8" borderId="0" xfId="0" applyFont="1" applyFill="1" applyBorder="1" applyAlignment="1">
      <alignment horizontal="center" vertical="center"/>
    </xf>
    <xf numFmtId="49" fontId="9" fillId="8" borderId="0" xfId="0" applyNumberFormat="1" applyFont="1" applyFill="1" applyBorder="1" applyAlignment="1">
      <alignment vertical="center"/>
    </xf>
    <xf numFmtId="0" fontId="8" fillId="8" borderId="0" xfId="0" applyFont="1" applyFill="1" applyBorder="1"/>
    <xf numFmtId="49" fontId="9" fillId="8" borderId="0" xfId="0" applyNumberFormat="1" applyFont="1" applyFill="1" applyBorder="1" applyAlignment="1">
      <alignment horizontal="center" vertical="center"/>
    </xf>
    <xf numFmtId="0" fontId="13" fillId="9" borderId="1" xfId="0" applyFont="1" applyFill="1" applyBorder="1" applyAlignment="1">
      <alignment horizontal="center" vertical="center" wrapText="1"/>
    </xf>
    <xf numFmtId="0" fontId="21" fillId="0" borderId="0" xfId="0" applyFont="1" applyBorder="1"/>
    <xf numFmtId="1" fontId="7" fillId="0" borderId="0" xfId="0" applyNumberFormat="1" applyFont="1" applyBorder="1"/>
    <xf numFmtId="0" fontId="9" fillId="0" borderId="0" xfId="0" applyFont="1" applyBorder="1" applyAlignment="1">
      <alignment horizontal="center" vertical="center" wrapText="1"/>
    </xf>
    <xf numFmtId="0" fontId="0" fillId="0" borderId="0" xfId="0" applyFill="1" applyBorder="1" applyAlignment="1">
      <alignment horizontal="left"/>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0" xfId="0" applyFont="1" applyFill="1" applyBorder="1" applyAlignment="1">
      <alignment horizontal="center"/>
    </xf>
    <xf numFmtId="0" fontId="9" fillId="0" borderId="1" xfId="0" applyFont="1" applyFill="1" applyBorder="1" applyAlignment="1">
      <alignment horizont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49" fontId="2" fillId="14" borderId="1" xfId="0" applyNumberFormat="1" applyFont="1" applyFill="1" applyBorder="1" applyAlignment="1">
      <alignment horizontal="center" vertical="center"/>
    </xf>
    <xf numFmtId="49" fontId="6" fillId="14" borderId="1" xfId="0" applyNumberFormat="1" applyFont="1" applyFill="1" applyBorder="1" applyAlignment="1">
      <alignment horizontal="center" vertical="center"/>
    </xf>
    <xf numFmtId="0" fontId="6" fillId="16" borderId="13" xfId="0" applyFont="1" applyFill="1" applyBorder="1" applyAlignment="1">
      <alignment horizontal="center" vertical="center"/>
    </xf>
    <xf numFmtId="0" fontId="4" fillId="0" borderId="0" xfId="0" applyFont="1" applyBorder="1" applyAlignment="1">
      <alignment vertical="center" wrapText="1"/>
    </xf>
    <xf numFmtId="0" fontId="6" fillId="8" borderId="10" xfId="0" applyFont="1" applyFill="1" applyBorder="1" applyAlignment="1">
      <alignment horizontal="center"/>
    </xf>
    <xf numFmtId="0" fontId="3" fillId="8"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8" borderId="12" xfId="0" applyFont="1" applyFill="1" applyBorder="1" applyAlignment="1">
      <alignment horizontal="center" vertical="center"/>
    </xf>
    <xf numFmtId="0" fontId="2" fillId="14"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 fillId="13" borderId="1" xfId="0" applyFont="1" applyFill="1" applyBorder="1" applyAlignment="1">
      <alignment horizontal="left" vertical="center"/>
    </xf>
    <xf numFmtId="0" fontId="2" fillId="14" borderId="1" xfId="0" applyFont="1" applyFill="1" applyBorder="1" applyAlignment="1">
      <alignment horizontal="left" vertical="center" wrapText="1"/>
    </xf>
    <xf numFmtId="0" fontId="3" fillId="6" borderId="3" xfId="0" applyFont="1" applyFill="1" applyBorder="1" applyAlignment="1">
      <alignment horizontal="left" vertical="center"/>
    </xf>
    <xf numFmtId="0" fontId="6" fillId="0" borderId="5" xfId="0" applyFont="1" applyBorder="1" applyAlignment="1">
      <alignment horizontal="center"/>
    </xf>
    <xf numFmtId="0" fontId="6" fillId="0" borderId="6" xfId="0" applyFont="1" applyBorder="1" applyAlignment="1">
      <alignment horizontal="center"/>
    </xf>
    <xf numFmtId="0" fontId="17" fillId="16" borderId="1" xfId="0" applyFont="1" applyFill="1" applyBorder="1" applyAlignment="1">
      <alignment horizontal="left"/>
    </xf>
    <xf numFmtId="0" fontId="17" fillId="16" borderId="2" xfId="0" applyFont="1" applyFill="1" applyBorder="1" applyAlignment="1">
      <alignment horizontal="left"/>
    </xf>
    <xf numFmtId="49" fontId="17" fillId="16" borderId="1" xfId="0" applyNumberFormat="1" applyFont="1" applyFill="1" applyBorder="1" applyAlignment="1">
      <alignment horizontal="center" vertical="center"/>
    </xf>
    <xf numFmtId="0" fontId="17" fillId="16" borderId="10" xfId="0" applyFont="1" applyFill="1" applyBorder="1" applyAlignment="1">
      <alignment horizontal="center" vertical="center"/>
    </xf>
    <xf numFmtId="0" fontId="17" fillId="16" borderId="1" xfId="0" applyFont="1" applyFill="1" applyBorder="1" applyAlignment="1">
      <alignment horizontal="center"/>
    </xf>
    <xf numFmtId="0" fontId="18" fillId="14" borderId="10" xfId="0" applyFont="1" applyFill="1" applyBorder="1" applyAlignment="1">
      <alignment horizontal="center" vertical="center"/>
    </xf>
    <xf numFmtId="0" fontId="18" fillId="14" borderId="1" xfId="0" applyFont="1" applyFill="1" applyBorder="1" applyAlignment="1">
      <alignment horizontal="center" vertical="center"/>
    </xf>
    <xf numFmtId="0" fontId="17" fillId="14" borderId="2" xfId="0" applyFont="1" applyFill="1" applyBorder="1" applyAlignment="1">
      <alignment horizontal="left"/>
    </xf>
    <xf numFmtId="49" fontId="17"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xf>
    <xf numFmtId="0" fontId="17" fillId="14" borderId="1" xfId="0" applyFont="1" applyFill="1" applyBorder="1" applyAlignment="1">
      <alignment horizontal="center"/>
    </xf>
    <xf numFmtId="0" fontId="17" fillId="14" borderId="10" xfId="0" applyFont="1" applyFill="1" applyBorder="1" applyAlignment="1">
      <alignment horizontal="center" vertical="center"/>
    </xf>
    <xf numFmtId="0" fontId="18" fillId="0" borderId="1" xfId="0" applyFont="1" applyFill="1" applyBorder="1" applyAlignment="1">
      <alignment horizontal="left"/>
    </xf>
    <xf numFmtId="0" fontId="18" fillId="0" borderId="10" xfId="0" applyFont="1" applyFill="1" applyBorder="1" applyAlignment="1">
      <alignment horizontal="center" vertical="center"/>
    </xf>
    <xf numFmtId="49" fontId="19" fillId="14" borderId="1" xfId="0" applyNumberFormat="1" applyFont="1" applyFill="1" applyBorder="1" applyAlignment="1">
      <alignment horizontal="center" vertical="center"/>
    </xf>
    <xf numFmtId="1" fontId="17" fillId="14" borderId="1" xfId="0" applyNumberFormat="1" applyFont="1" applyFill="1" applyBorder="1" applyAlignment="1">
      <alignment horizontal="center" vertical="center"/>
    </xf>
    <xf numFmtId="0" fontId="9" fillId="0" borderId="0" xfId="0" applyFont="1" applyBorder="1" applyAlignment="1">
      <alignment vertical="center" wrapText="1"/>
    </xf>
    <xf numFmtId="0" fontId="0" fillId="0" borderId="0" xfId="0" applyBorder="1"/>
    <xf numFmtId="49" fontId="6" fillId="16" borderId="13" xfId="0" applyNumberFormat="1" applyFont="1" applyFill="1" applyBorder="1" applyAlignment="1">
      <alignment horizontal="center" vertical="center"/>
    </xf>
    <xf numFmtId="0" fontId="22" fillId="8" borderId="1"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6" fillId="8" borderId="1" xfId="0" applyFont="1" applyFill="1" applyBorder="1" applyAlignment="1">
      <alignment horizontal="center"/>
    </xf>
    <xf numFmtId="0" fontId="6" fillId="18" borderId="1" xfId="0" applyFont="1" applyFill="1" applyBorder="1" applyAlignment="1">
      <alignment horizontal="center"/>
    </xf>
    <xf numFmtId="0" fontId="6" fillId="14" borderId="1" xfId="0" applyFont="1" applyFill="1" applyBorder="1" applyAlignment="1">
      <alignment horizontal="center"/>
    </xf>
    <xf numFmtId="0" fontId="2" fillId="14" borderId="10" xfId="0" applyFont="1" applyFill="1" applyBorder="1" applyAlignment="1">
      <alignment horizontal="center" vertical="center"/>
    </xf>
    <xf numFmtId="0" fontId="2" fillId="20" borderId="1" xfId="0" applyFont="1" applyFill="1" applyBorder="1" applyAlignment="1">
      <alignment horizontal="left" vertical="center" wrapText="1"/>
    </xf>
    <xf numFmtId="0" fontId="2" fillId="20" borderId="10" xfId="0" applyFont="1" applyFill="1" applyBorder="1" applyAlignment="1">
      <alignment horizontal="center" vertical="center"/>
    </xf>
    <xf numFmtId="0" fontId="3" fillId="14" borderId="1" xfId="0" applyFont="1" applyFill="1" applyBorder="1" applyAlignment="1">
      <alignment horizontal="center" vertical="center"/>
    </xf>
    <xf numFmtId="0" fontId="2" fillId="21" borderId="1" xfId="0" applyFont="1" applyFill="1" applyBorder="1" applyAlignment="1">
      <alignment horizontal="left" vertical="center"/>
    </xf>
    <xf numFmtId="0" fontId="2" fillId="21" borderId="1" xfId="0" applyFont="1" applyFill="1" applyBorder="1" applyAlignment="1">
      <alignment horizontal="left" vertical="center" wrapText="1"/>
    </xf>
    <xf numFmtId="0" fontId="3" fillId="21" borderId="10" xfId="0" applyFont="1" applyFill="1" applyBorder="1" applyAlignment="1">
      <alignment horizontal="center" vertical="center"/>
    </xf>
    <xf numFmtId="0" fontId="2" fillId="21" borderId="1" xfId="0" applyFont="1" applyFill="1" applyBorder="1" applyAlignment="1">
      <alignment horizontal="center" vertical="center"/>
    </xf>
    <xf numFmtId="0" fontId="3" fillId="21" borderId="1" xfId="0" applyFont="1" applyFill="1" applyBorder="1" applyAlignment="1">
      <alignment horizontal="center" vertical="center"/>
    </xf>
    <xf numFmtId="0" fontId="2" fillId="21" borderId="2" xfId="0" applyFont="1" applyFill="1" applyBorder="1" applyAlignment="1">
      <alignment horizontal="left" vertical="center" wrapText="1"/>
    </xf>
    <xf numFmtId="0" fontId="3" fillId="21"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2" fillId="10" borderId="1" xfId="0" applyFont="1" applyFill="1" applyBorder="1" applyAlignment="1">
      <alignment horizontal="center" vertical="center"/>
    </xf>
    <xf numFmtId="0" fontId="2" fillId="19" borderId="13" xfId="0" applyFont="1" applyFill="1" applyBorder="1" applyAlignment="1">
      <alignment horizontal="center" vertical="center"/>
    </xf>
    <xf numFmtId="0" fontId="3" fillId="19" borderId="1" xfId="0" applyFont="1" applyFill="1" applyBorder="1" applyAlignment="1">
      <alignment horizontal="center" vertical="center"/>
    </xf>
    <xf numFmtId="0" fontId="3" fillId="0" borderId="1" xfId="0" applyFont="1" applyBorder="1" applyAlignment="1">
      <alignment horizontal="center" vertical="center"/>
    </xf>
    <xf numFmtId="0" fontId="3" fillId="20"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1" xfId="0" applyFont="1" applyBorder="1" applyAlignment="1">
      <alignment horizontal="center" vertical="center"/>
    </xf>
    <xf numFmtId="0" fontId="5" fillId="0" borderId="10" xfId="0" applyFont="1" applyFill="1" applyBorder="1" applyAlignment="1">
      <alignment horizontal="center" vertical="center" wrapText="1"/>
    </xf>
    <xf numFmtId="0" fontId="11" fillId="0" borderId="1" xfId="0" applyFont="1" applyBorder="1" applyAlignment="1">
      <alignment horizontal="left" vertical="center"/>
    </xf>
    <xf numFmtId="0" fontId="11" fillId="18" borderId="3" xfId="0" applyFont="1" applyFill="1" applyBorder="1" applyAlignment="1">
      <alignment horizontal="center" vertical="center"/>
    </xf>
    <xf numFmtId="0" fontId="3" fillId="18" borderId="3" xfId="0" applyFont="1" applyFill="1" applyBorder="1"/>
    <xf numFmtId="0" fontId="6" fillId="18" borderId="1" xfId="0" applyFont="1" applyFill="1" applyBorder="1" applyAlignment="1">
      <alignment horizontal="center" vertical="center"/>
    </xf>
    <xf numFmtId="0" fontId="6" fillId="18" borderId="1" xfId="0" applyFont="1" applyFill="1" applyBorder="1"/>
    <xf numFmtId="0" fontId="6" fillId="14" borderId="1" xfId="0" applyFont="1" applyFill="1" applyBorder="1"/>
    <xf numFmtId="0" fontId="3" fillId="0" borderId="1" xfId="0" applyFont="1" applyBorder="1" applyAlignment="1">
      <alignment horizontal="center"/>
    </xf>
    <xf numFmtId="0" fontId="6" fillId="0" borderId="1" xfId="0" applyFont="1" applyBorder="1"/>
    <xf numFmtId="0" fontId="3" fillId="14" borderId="1" xfId="0" applyFont="1" applyFill="1" applyBorder="1" applyAlignment="1">
      <alignment horizontal="center"/>
    </xf>
    <xf numFmtId="0" fontId="2" fillId="14" borderId="2" xfId="0" applyFont="1" applyFill="1" applyBorder="1" applyAlignment="1">
      <alignment horizontal="left" vertical="center" wrapText="1"/>
    </xf>
    <xf numFmtId="0" fontId="2" fillId="14" borderId="1" xfId="0" applyFont="1" applyFill="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2" fillId="0" borderId="1" xfId="0" applyFont="1" applyBorder="1" applyAlignment="1">
      <alignment horizontal="center" vertical="center"/>
    </xf>
    <xf numFmtId="0" fontId="2" fillId="14" borderId="2" xfId="0" applyFont="1" applyFill="1" applyBorder="1" applyAlignment="1">
      <alignment horizontal="left" vertical="center"/>
    </xf>
    <xf numFmtId="0" fontId="3" fillId="0"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24" fillId="0" borderId="0" xfId="0" applyFont="1"/>
    <xf numFmtId="0" fontId="6" fillId="14" borderId="1" xfId="0" applyFont="1" applyFill="1" applyBorder="1" applyAlignment="1">
      <alignment horizontal="left"/>
    </xf>
    <xf numFmtId="0" fontId="6" fillId="14" borderId="2" xfId="0" applyFont="1" applyFill="1" applyBorder="1" applyAlignment="1">
      <alignment horizontal="left"/>
    </xf>
    <xf numFmtId="0" fontId="25" fillId="0" borderId="2" xfId="0" applyFont="1" applyFill="1" applyBorder="1" applyAlignment="1">
      <alignment horizontal="left"/>
    </xf>
    <xf numFmtId="1" fontId="18" fillId="0" borderId="1" xfId="0" applyNumberFormat="1" applyFont="1" applyFill="1" applyBorder="1" applyAlignment="1">
      <alignment horizontal="center" vertical="center"/>
    </xf>
    <xf numFmtId="0" fontId="18" fillId="0" borderId="1" xfId="0" applyFont="1" applyFill="1" applyBorder="1" applyAlignment="1">
      <alignment horizontal="center"/>
    </xf>
    <xf numFmtId="49" fontId="18" fillId="0" borderId="1" xfId="0" applyNumberFormat="1" applyFont="1" applyFill="1" applyBorder="1" applyAlignment="1">
      <alignment horizontal="center"/>
    </xf>
    <xf numFmtId="0" fontId="17" fillId="14" borderId="1" xfId="0" applyFont="1" applyFill="1" applyBorder="1" applyAlignment="1">
      <alignment horizontal="left"/>
    </xf>
    <xf numFmtId="1" fontId="18" fillId="14" borderId="1" xfId="0" applyNumberFormat="1" applyFont="1" applyFill="1" applyBorder="1" applyAlignment="1">
      <alignment horizontal="center" vertical="center"/>
    </xf>
    <xf numFmtId="0" fontId="18" fillId="14" borderId="1" xfId="0" applyFont="1" applyFill="1" applyBorder="1" applyAlignment="1">
      <alignment horizontal="center"/>
    </xf>
    <xf numFmtId="1" fontId="17" fillId="16" borderId="10" xfId="0" applyNumberFormat="1" applyFont="1" applyFill="1" applyBorder="1" applyAlignment="1">
      <alignment horizontal="center" vertical="center"/>
    </xf>
    <xf numFmtId="0" fontId="18" fillId="0" borderId="2" xfId="0" applyFont="1" applyFill="1" applyBorder="1" applyAlignment="1">
      <alignment horizontal="left"/>
    </xf>
    <xf numFmtId="0" fontId="18" fillId="0" borderId="1" xfId="0" applyFont="1" applyBorder="1" applyAlignment="1">
      <alignment horizontal="left" vertical="center"/>
    </xf>
    <xf numFmtId="0" fontId="17" fillId="14" borderId="1" xfId="0" applyFont="1" applyFill="1" applyBorder="1" applyAlignment="1">
      <alignment horizontal="left" vertical="center" wrapText="1"/>
    </xf>
    <xf numFmtId="0" fontId="17" fillId="14" borderId="1" xfId="0" applyFont="1" applyFill="1" applyBorder="1" applyAlignment="1">
      <alignment horizontal="center" vertical="center"/>
    </xf>
    <xf numFmtId="0" fontId="18" fillId="6" borderId="3" xfId="0" applyFont="1" applyFill="1" applyBorder="1" applyAlignment="1">
      <alignment horizontal="left" vertical="center"/>
    </xf>
    <xf numFmtId="0" fontId="18" fillId="0" borderId="1" xfId="0" applyFont="1" applyBorder="1" applyAlignment="1">
      <alignment horizontal="left" vertical="center" wrapText="1"/>
    </xf>
    <xf numFmtId="49" fontId="26" fillId="6"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0" fontId="17" fillId="6" borderId="1" xfId="0" applyFont="1" applyFill="1" applyBorder="1" applyAlignment="1">
      <alignment horizontal="center" vertical="center"/>
    </xf>
    <xf numFmtId="49" fontId="18" fillId="0" borderId="1" xfId="0" applyNumberFormat="1" applyFont="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xf numFmtId="0" fontId="18" fillId="0" borderId="3" xfId="0" applyFont="1" applyBorder="1" applyAlignment="1">
      <alignment horizontal="left" vertical="center" wrapText="1"/>
    </xf>
    <xf numFmtId="0" fontId="18" fillId="6" borderId="3" xfId="0" applyFont="1" applyFill="1" applyBorder="1" applyAlignment="1">
      <alignment horizontal="center" vertical="center"/>
    </xf>
    <xf numFmtId="49" fontId="18" fillId="0" borderId="3" xfId="0" applyNumberFormat="1" applyFont="1" applyBorder="1" applyAlignment="1">
      <alignment horizontal="center" vertical="center"/>
    </xf>
    <xf numFmtId="0" fontId="18" fillId="0" borderId="5" xfId="0" applyFont="1" applyFill="1" applyBorder="1" applyAlignment="1">
      <alignment horizontal="center" vertical="center"/>
    </xf>
    <xf numFmtId="0" fontId="18" fillId="0" borderId="3" xfId="0" applyFont="1" applyBorder="1" applyAlignment="1">
      <alignment horizontal="left" vertical="center"/>
    </xf>
    <xf numFmtId="0" fontId="18" fillId="0" borderId="1" xfId="0" applyFont="1" applyBorder="1" applyAlignment="1">
      <alignment horizontal="center" vertical="center"/>
    </xf>
    <xf numFmtId="0" fontId="17" fillId="14" borderId="1" xfId="0" applyFont="1" applyFill="1" applyBorder="1" applyAlignment="1">
      <alignment horizontal="left" vertical="center"/>
    </xf>
    <xf numFmtId="0" fontId="17" fillId="17" borderId="1" xfId="0" applyFont="1" applyFill="1" applyBorder="1" applyAlignment="1">
      <alignment horizontal="left" vertical="center"/>
    </xf>
    <xf numFmtId="0" fontId="17" fillId="17" borderId="1" xfId="0" applyFont="1" applyFill="1" applyBorder="1" applyAlignment="1">
      <alignment horizontal="left" vertical="center" wrapText="1"/>
    </xf>
    <xf numFmtId="49" fontId="27" fillId="17" borderId="1" xfId="0" applyNumberFormat="1" applyFont="1" applyFill="1" applyBorder="1" applyAlignment="1">
      <alignment horizontal="center" vertical="center"/>
    </xf>
    <xf numFmtId="0" fontId="17" fillId="17" borderId="1" xfId="0" applyFont="1" applyFill="1" applyBorder="1" applyAlignment="1">
      <alignment horizontal="center" vertical="center"/>
    </xf>
    <xf numFmtId="0" fontId="18" fillId="17" borderId="10" xfId="0" applyFont="1" applyFill="1" applyBorder="1" applyAlignment="1">
      <alignment horizontal="center" vertical="center"/>
    </xf>
    <xf numFmtId="0" fontId="18" fillId="17" borderId="1" xfId="0" applyFont="1" applyFill="1" applyBorder="1" applyAlignment="1">
      <alignment horizontal="center" vertical="center"/>
    </xf>
    <xf numFmtId="1" fontId="18" fillId="0" borderId="1" xfId="0" applyNumberFormat="1" applyFont="1" applyBorder="1" applyAlignment="1">
      <alignment horizontal="center" vertical="center"/>
    </xf>
    <xf numFmtId="0" fontId="18" fillId="0" borderId="2" xfId="0" applyFont="1" applyBorder="1" applyAlignment="1">
      <alignment horizontal="left" vertical="center" wrapText="1"/>
    </xf>
    <xf numFmtId="0" fontId="18" fillId="6" borderId="2" xfId="0" applyFont="1" applyFill="1" applyBorder="1" applyAlignment="1">
      <alignment horizontal="center" vertical="center"/>
    </xf>
    <xf numFmtId="1" fontId="18" fillId="0" borderId="2" xfId="0" applyNumberFormat="1" applyFont="1" applyBorder="1" applyAlignment="1">
      <alignment horizontal="center" vertical="center"/>
    </xf>
    <xf numFmtId="0" fontId="18" fillId="0" borderId="12" xfId="0" applyFont="1" applyFill="1" applyBorder="1" applyAlignment="1">
      <alignment horizontal="center" vertical="center"/>
    </xf>
    <xf numFmtId="0" fontId="17" fillId="17" borderId="2" xfId="0" applyFont="1" applyFill="1" applyBorder="1" applyAlignment="1">
      <alignment horizontal="left" vertical="center" wrapText="1"/>
    </xf>
    <xf numFmtId="0" fontId="18" fillId="17" borderId="12" xfId="0" applyFont="1" applyFill="1" applyBorder="1" applyAlignment="1">
      <alignment horizontal="center" vertical="center"/>
    </xf>
    <xf numFmtId="1" fontId="17" fillId="0" borderId="1" xfId="0" applyNumberFormat="1" applyFont="1" applyBorder="1" applyAlignment="1">
      <alignment horizontal="center" vertical="center"/>
    </xf>
    <xf numFmtId="0" fontId="18" fillId="15" borderId="1" xfId="0" applyFont="1" applyFill="1" applyBorder="1" applyAlignment="1">
      <alignment horizontal="left" vertical="center"/>
    </xf>
    <xf numFmtId="0" fontId="17" fillId="15" borderId="1" xfId="0" applyFont="1" applyFill="1" applyBorder="1" applyAlignment="1">
      <alignment horizontal="right" vertical="center" wrapText="1"/>
    </xf>
    <xf numFmtId="1" fontId="17" fillId="15" borderId="1" xfId="0" applyNumberFormat="1" applyFont="1" applyFill="1" applyBorder="1" applyAlignment="1">
      <alignment horizontal="center" vertical="center"/>
    </xf>
    <xf numFmtId="0" fontId="17" fillId="0" borderId="1" xfId="0" applyFont="1" applyFill="1" applyBorder="1" applyAlignment="1">
      <alignment horizontal="left" vertical="center"/>
    </xf>
    <xf numFmtId="0" fontId="27" fillId="15" borderId="2" xfId="0" applyFont="1" applyFill="1" applyBorder="1" applyAlignment="1">
      <alignment horizontal="center" vertical="center"/>
    </xf>
    <xf numFmtId="1" fontId="17" fillId="15" borderId="2" xfId="0" applyNumberFormat="1" applyFont="1" applyFill="1" applyBorder="1" applyAlignment="1">
      <alignment horizontal="center" vertical="center"/>
    </xf>
    <xf numFmtId="2" fontId="17" fillId="15" borderId="1" xfId="0" applyNumberFormat="1" applyFont="1" applyFill="1" applyBorder="1" applyAlignment="1">
      <alignment horizontal="center" vertical="center"/>
    </xf>
    <xf numFmtId="0" fontId="17" fillId="0" borderId="1" xfId="0" applyFont="1" applyFill="1" applyBorder="1" applyAlignment="1">
      <alignment vertical="center" wrapText="1"/>
    </xf>
    <xf numFmtId="0" fontId="27"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18" fillId="0" borderId="1" xfId="0" applyFont="1" applyBorder="1" applyAlignment="1">
      <alignment vertical="center" wrapText="1"/>
    </xf>
    <xf numFmtId="0" fontId="27" fillId="0" borderId="1"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left" vertical="center"/>
    </xf>
    <xf numFmtId="0" fontId="17" fillId="0" borderId="11" xfId="0" applyFont="1" applyBorder="1" applyAlignment="1">
      <alignment horizontal="left" vertical="center" wrapText="1"/>
    </xf>
    <xf numFmtId="0" fontId="18" fillId="0" borderId="10" xfId="0" applyFont="1" applyBorder="1" applyAlignment="1">
      <alignment vertical="center" wrapText="1"/>
    </xf>
    <xf numFmtId="0" fontId="17" fillId="0" borderId="1" xfId="0" applyFont="1" applyBorder="1" applyAlignment="1">
      <alignment horizontal="center" vertical="center"/>
    </xf>
    <xf numFmtId="0" fontId="27" fillId="0" borderId="12" xfId="0" applyFont="1" applyBorder="1" applyAlignment="1">
      <alignment horizontal="left"/>
    </xf>
    <xf numFmtId="0" fontId="17" fillId="0" borderId="15" xfId="0" applyFont="1" applyBorder="1" applyAlignment="1">
      <alignment horizontal="left" vertical="center"/>
    </xf>
    <xf numFmtId="0" fontId="17" fillId="0" borderId="6" xfId="0" applyFont="1" applyBorder="1" applyAlignment="1">
      <alignment horizontal="left" vertical="center"/>
    </xf>
    <xf numFmtId="0" fontId="17" fillId="0" borderId="8" xfId="0" applyFont="1" applyBorder="1" applyAlignment="1">
      <alignment horizontal="left" vertical="center"/>
    </xf>
    <xf numFmtId="0" fontId="27" fillId="0" borderId="7" xfId="0" applyFont="1" applyBorder="1" applyAlignment="1">
      <alignment horizontal="left"/>
    </xf>
    <xf numFmtId="0" fontId="27" fillId="0" borderId="14" xfId="0" applyFont="1" applyBorder="1" applyAlignment="1">
      <alignment horizontal="left"/>
    </xf>
    <xf numFmtId="0" fontId="27" fillId="0" borderId="11" xfId="0" applyFont="1" applyBorder="1" applyAlignment="1">
      <alignment horizontal="left"/>
    </xf>
    <xf numFmtId="0" fontId="18" fillId="0" borderId="8"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26" fillId="0" borderId="0" xfId="0" applyFont="1"/>
    <xf numFmtId="0" fontId="18" fillId="0" borderId="6" xfId="0" applyFont="1" applyBorder="1" applyAlignment="1">
      <alignment horizontal="left"/>
    </xf>
    <xf numFmtId="0" fontId="18" fillId="0" borderId="2" xfId="0" applyFont="1" applyBorder="1" applyAlignment="1">
      <alignment horizontal="left" vertical="center"/>
    </xf>
    <xf numFmtId="49" fontId="18" fillId="0" borderId="2" xfId="0" applyNumberFormat="1" applyFont="1" applyFill="1" applyBorder="1" applyAlignment="1">
      <alignment horizontal="center" vertical="center"/>
    </xf>
    <xf numFmtId="0" fontId="18" fillId="0" borderId="4" xfId="0" applyFont="1" applyBorder="1" applyAlignment="1">
      <alignment horizontal="left" vertical="center" wrapText="1"/>
    </xf>
    <xf numFmtId="0" fontId="17" fillId="14" borderId="2" xfId="0" applyFont="1" applyFill="1" applyBorder="1" applyAlignment="1">
      <alignment horizontal="left" vertical="center"/>
    </xf>
    <xf numFmtId="0" fontId="17" fillId="14" borderId="2" xfId="0" applyFont="1" applyFill="1" applyBorder="1" applyAlignment="1">
      <alignment horizontal="left" vertical="center" wrapText="1"/>
    </xf>
    <xf numFmtId="49" fontId="28" fillId="14" borderId="2" xfId="0" applyNumberFormat="1" applyFont="1" applyFill="1" applyBorder="1" applyAlignment="1">
      <alignment horizontal="center" vertical="center"/>
    </xf>
    <xf numFmtId="0" fontId="17" fillId="14" borderId="2" xfId="0" applyFont="1" applyFill="1" applyBorder="1" applyAlignment="1">
      <alignment horizontal="center" vertical="center"/>
    </xf>
    <xf numFmtId="49" fontId="17" fillId="14" borderId="2" xfId="0" applyNumberFormat="1" applyFont="1" applyFill="1" applyBorder="1" applyAlignment="1">
      <alignment horizontal="center" vertical="center"/>
    </xf>
    <xf numFmtId="0" fontId="18" fillId="8" borderId="1" xfId="0" applyFont="1" applyFill="1" applyBorder="1" applyAlignment="1">
      <alignment horizontal="left" vertical="center" wrapText="1"/>
    </xf>
    <xf numFmtId="0" fontId="18" fillId="8" borderId="1" xfId="0" applyFont="1" applyFill="1" applyBorder="1" applyAlignment="1">
      <alignment horizontal="center" vertical="center"/>
    </xf>
    <xf numFmtId="49" fontId="18" fillId="8" borderId="1" xfId="0" applyNumberFormat="1" applyFont="1" applyFill="1" applyBorder="1" applyAlignment="1">
      <alignment horizontal="center" vertical="center"/>
    </xf>
    <xf numFmtId="0" fontId="18" fillId="8" borderId="10" xfId="0" applyFont="1" applyFill="1" applyBorder="1" applyAlignment="1">
      <alignment horizontal="center" vertical="center"/>
    </xf>
    <xf numFmtId="0" fontId="17" fillId="13" borderId="1" xfId="0" applyFont="1" applyFill="1" applyBorder="1" applyAlignment="1">
      <alignment horizontal="left" vertical="center"/>
    </xf>
    <xf numFmtId="0" fontId="17" fillId="13" borderId="1" xfId="0" applyFont="1" applyFill="1" applyBorder="1" applyAlignment="1">
      <alignment horizontal="left" vertical="center" wrapText="1"/>
    </xf>
    <xf numFmtId="1" fontId="17" fillId="13" borderId="1" xfId="0" applyNumberFormat="1" applyFont="1" applyFill="1" applyBorder="1" applyAlignment="1">
      <alignment horizontal="center" vertical="center"/>
    </xf>
    <xf numFmtId="0" fontId="17" fillId="13" borderId="1" xfId="0" applyFont="1" applyFill="1" applyBorder="1" applyAlignment="1">
      <alignment horizontal="center" vertical="center"/>
    </xf>
    <xf numFmtId="0" fontId="17" fillId="13" borderId="10" xfId="0" applyFont="1" applyFill="1" applyBorder="1" applyAlignment="1">
      <alignment horizontal="center" vertical="center"/>
    </xf>
    <xf numFmtId="0" fontId="17" fillId="16" borderId="10" xfId="0" applyFont="1" applyFill="1" applyBorder="1" applyAlignment="1">
      <alignment horizontal="left" vertical="center"/>
    </xf>
    <xf numFmtId="0" fontId="17" fillId="22" borderId="2" xfId="0" applyFont="1" applyFill="1" applyBorder="1" applyAlignment="1">
      <alignment horizontal="left" vertical="center" wrapText="1"/>
    </xf>
    <xf numFmtId="0" fontId="26" fillId="0" borderId="1" xfId="0" applyFont="1" applyBorder="1"/>
    <xf numFmtId="0" fontId="28" fillId="14" borderId="2" xfId="0" applyFont="1" applyFill="1" applyBorder="1" applyAlignment="1">
      <alignment horizontal="left"/>
    </xf>
    <xf numFmtId="0" fontId="26" fillId="14" borderId="1" xfId="0" applyFont="1" applyFill="1" applyBorder="1"/>
    <xf numFmtId="0" fontId="25" fillId="0" borderId="1" xfId="0" applyFont="1" applyBorder="1"/>
    <xf numFmtId="49" fontId="18" fillId="14" borderId="1" xfId="0" applyNumberFormat="1" applyFont="1" applyFill="1" applyBorder="1" applyAlignment="1">
      <alignment horizontal="center"/>
    </xf>
    <xf numFmtId="0" fontId="7" fillId="0" borderId="1" xfId="0" applyFont="1" applyFill="1" applyBorder="1" applyAlignment="1">
      <alignment horizontal="center"/>
    </xf>
    <xf numFmtId="0" fontId="6" fillId="16" borderId="9" xfId="0" applyFont="1" applyFill="1" applyBorder="1" applyAlignment="1">
      <alignment horizontal="center" vertical="center"/>
    </xf>
    <xf numFmtId="49" fontId="28" fillId="14" borderId="1" xfId="0" applyNumberFormat="1" applyFont="1" applyFill="1" applyBorder="1" applyAlignment="1">
      <alignment horizontal="center" vertical="center"/>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9" fillId="0" borderId="1" xfId="0" applyFont="1" applyFill="1" applyBorder="1" applyAlignment="1">
      <alignment horizontal="left" vertical="center" wrapText="1"/>
    </xf>
    <xf numFmtId="49" fontId="26" fillId="0" borderId="1" xfId="0" applyNumberFormat="1" applyFont="1" applyFill="1" applyBorder="1" applyAlignment="1">
      <alignment horizontal="right" vertical="center"/>
    </xf>
    <xf numFmtId="49" fontId="26" fillId="0" borderId="2" xfId="0" applyNumberFormat="1" applyFont="1" applyFill="1" applyBorder="1" applyAlignment="1">
      <alignment horizontal="right" vertical="center"/>
    </xf>
    <xf numFmtId="49" fontId="30" fillId="13" borderId="1" xfId="0" applyNumberFormat="1" applyFont="1" applyFill="1" applyBorder="1" applyAlignment="1">
      <alignment horizontal="center" vertical="center"/>
    </xf>
    <xf numFmtId="49" fontId="17" fillId="15" borderId="1" xfId="0" applyNumberFormat="1" applyFont="1" applyFill="1" applyBorder="1" applyAlignment="1">
      <alignment horizontal="center" vertical="center"/>
    </xf>
    <xf numFmtId="0" fontId="26" fillId="6" borderId="0" xfId="0" applyFont="1" applyFill="1"/>
    <xf numFmtId="0" fontId="26" fillId="0" borderId="0" xfId="0" applyFont="1" applyAlignment="1">
      <alignment horizontal="center"/>
    </xf>
    <xf numFmtId="0" fontId="18" fillId="0" borderId="0" xfId="0" applyFont="1"/>
    <xf numFmtId="0" fontId="3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12" borderId="1" xfId="0" applyFont="1" applyFill="1" applyBorder="1" applyAlignment="1">
      <alignment horizontal="left" vertical="center"/>
    </xf>
    <xf numFmtId="0" fontId="24" fillId="6" borderId="1" xfId="0" applyFont="1" applyFill="1" applyBorder="1" applyAlignment="1">
      <alignment horizontal="center" vertical="center" wrapText="1"/>
    </xf>
    <xf numFmtId="0" fontId="24" fillId="6" borderId="1" xfId="0" applyFont="1" applyFill="1" applyBorder="1" applyAlignment="1">
      <alignment horizontal="left" vertical="center"/>
    </xf>
    <xf numFmtId="0" fontId="24" fillId="12" borderId="1" xfId="0" applyFont="1" applyFill="1" applyBorder="1" applyAlignment="1">
      <alignment horizontal="justify" vertical="center"/>
    </xf>
    <xf numFmtId="0" fontId="24" fillId="0" borderId="1" xfId="0" applyFont="1" applyFill="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6" fillId="0" borderId="10" xfId="0" applyFont="1" applyBorder="1" applyAlignment="1">
      <alignment horizontal="center"/>
    </xf>
    <xf numFmtId="1" fontId="6" fillId="16" borderId="13" xfId="0" applyNumberFormat="1" applyFont="1" applyFill="1" applyBorder="1" applyAlignment="1">
      <alignment horizontal="center" vertical="center"/>
    </xf>
    <xf numFmtId="0" fontId="0" fillId="0" borderId="1" xfId="0" applyFill="1" applyBorder="1"/>
    <xf numFmtId="0" fontId="7" fillId="0" borderId="1" xfId="0" applyFont="1" applyFill="1" applyBorder="1" applyAlignment="1">
      <alignment horizontal="right"/>
    </xf>
    <xf numFmtId="0" fontId="0" fillId="0" borderId="0" xfId="0" applyFill="1"/>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0" fontId="0" fillId="0" borderId="0" xfId="0" applyNumberFormat="1" applyFont="1"/>
    <xf numFmtId="0" fontId="20" fillId="0" borderId="1" xfId="0" applyFont="1" applyFill="1" applyBorder="1" applyAlignment="1">
      <alignment horizontal="right"/>
    </xf>
    <xf numFmtId="0" fontId="34" fillId="0" borderId="10" xfId="0" applyFont="1" applyFill="1" applyBorder="1" applyAlignment="1">
      <alignment horizontal="center" vertical="center"/>
    </xf>
    <xf numFmtId="0" fontId="26" fillId="0" borderId="2" xfId="0" applyFont="1" applyBorder="1"/>
    <xf numFmtId="0" fontId="27" fillId="0" borderId="0" xfId="0" applyFont="1" applyBorder="1" applyAlignment="1">
      <alignment horizontal="left"/>
    </xf>
    <xf numFmtId="49" fontId="18" fillId="0" borderId="2" xfId="0" applyNumberFormat="1" applyFont="1" applyFill="1" applyBorder="1" applyAlignment="1">
      <alignment horizontal="center" vertical="center"/>
    </xf>
    <xf numFmtId="49" fontId="18" fillId="0" borderId="4" xfId="0" applyNumberFormat="1" applyFont="1" applyFill="1" applyBorder="1" applyAlignment="1">
      <alignment horizontal="center" vertical="center"/>
    </xf>
    <xf numFmtId="49" fontId="18" fillId="0" borderId="3" xfId="0" applyNumberFormat="1" applyFont="1" applyFill="1" applyBorder="1" applyAlignment="1">
      <alignment horizontal="center" vertical="center"/>
    </xf>
    <xf numFmtId="0" fontId="17" fillId="15" borderId="2" xfId="0" applyFont="1" applyFill="1" applyBorder="1" applyAlignment="1">
      <alignment horizontal="right" vertical="center" wrapText="1"/>
    </xf>
    <xf numFmtId="0" fontId="17" fillId="0" borderId="2" xfId="0" applyFont="1" applyFill="1" applyBorder="1" applyAlignment="1">
      <alignment vertical="center" wrapText="1"/>
    </xf>
    <xf numFmtId="0" fontId="9" fillId="0" borderId="2" xfId="0" applyFont="1" applyBorder="1" applyAlignment="1">
      <alignment horizontal="center"/>
    </xf>
    <xf numFmtId="0" fontId="9" fillId="0" borderId="10" xfId="0" applyFont="1" applyBorder="1" applyAlignment="1">
      <alignment horizontal="center"/>
    </xf>
    <xf numFmtId="0" fontId="9" fillId="0" borderId="1" xfId="0" applyFont="1" applyBorder="1" applyAlignment="1">
      <alignment horizontal="center" vertical="center" textRotation="90"/>
    </xf>
    <xf numFmtId="49" fontId="17" fillId="16" borderId="10" xfId="0" applyNumberFormat="1" applyFont="1" applyFill="1" applyBorder="1" applyAlignment="1">
      <alignment horizontal="center" vertical="center"/>
    </xf>
    <xf numFmtId="0" fontId="30" fillId="16" borderId="9" xfId="0" applyFont="1" applyFill="1" applyBorder="1" applyAlignment="1">
      <alignment horizontal="left" vertical="center"/>
    </xf>
    <xf numFmtId="0" fontId="17" fillId="0" borderId="2" xfId="0" applyFont="1" applyFill="1" applyBorder="1" applyAlignment="1">
      <alignment horizontal="left"/>
    </xf>
    <xf numFmtId="49" fontId="28" fillId="0" borderId="1" xfId="0" applyNumberFormat="1" applyFont="1" applyFill="1" applyBorder="1" applyAlignment="1">
      <alignment horizontal="center" vertical="center"/>
    </xf>
    <xf numFmtId="49" fontId="18" fillId="0" borderId="1" xfId="0" applyNumberFormat="1" applyFont="1" applyFill="1" applyBorder="1" applyAlignment="1">
      <alignment horizontal="right" vertical="center"/>
    </xf>
    <xf numFmtId="0" fontId="24" fillId="0" borderId="0" xfId="0" applyFont="1" applyAlignment="1">
      <alignment horizontal="left"/>
    </xf>
    <xf numFmtId="0" fontId="31" fillId="0" borderId="0" xfId="0" applyFont="1" applyFill="1" applyAlignment="1">
      <alignment horizontal="left"/>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 fillId="0" borderId="11"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5" fillId="8" borderId="1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9" borderId="10"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5" fillId="0" borderId="9" xfId="0" applyFont="1" applyFill="1" applyBorder="1" applyAlignment="1">
      <alignment horizontal="center" vertical="center" textRotation="255" wrapText="1"/>
    </xf>
    <xf numFmtId="0" fontId="5" fillId="11" borderId="10"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1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10" fillId="0" borderId="2" xfId="0" applyFont="1" applyBorder="1" applyAlignment="1">
      <alignment horizontal="center" textRotation="90"/>
    </xf>
    <xf numFmtId="0" fontId="10" fillId="0" borderId="4" xfId="0" applyFont="1" applyBorder="1" applyAlignment="1">
      <alignment horizontal="center" textRotation="90"/>
    </xf>
    <xf numFmtId="0" fontId="10" fillId="0" borderId="3" xfId="0" applyFont="1" applyBorder="1" applyAlignment="1">
      <alignment horizontal="center" textRotation="90"/>
    </xf>
    <xf numFmtId="14" fontId="1" fillId="0" borderId="11" xfId="0" applyNumberFormat="1"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13" fillId="0" borderId="2" xfId="0" applyFont="1" applyBorder="1" applyAlignment="1">
      <alignment horizontal="center" vertical="center" textRotation="90" wrapText="1"/>
    </xf>
    <xf numFmtId="0" fontId="13" fillId="0" borderId="4"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5" fillId="0" borderId="2" xfId="0" applyFont="1" applyBorder="1" applyAlignment="1">
      <alignment horizontal="left" textRotation="90" wrapText="1"/>
    </xf>
    <xf numFmtId="0" fontId="5" fillId="0" borderId="4" xfId="0" applyFont="1" applyBorder="1" applyAlignment="1">
      <alignment horizontal="left" textRotation="90" wrapText="1"/>
    </xf>
    <xf numFmtId="0" fontId="5" fillId="0" borderId="3" xfId="0" applyFont="1" applyBorder="1" applyAlignment="1">
      <alignment horizontal="left" textRotation="90"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1" fillId="0" borderId="2" xfId="0" applyFont="1" applyBorder="1" applyAlignment="1">
      <alignment horizontal="left" vertical="center" textRotation="90" wrapText="1"/>
    </xf>
    <xf numFmtId="0" fontId="0" fillId="0" borderId="3" xfId="0" applyBorder="1" applyAlignment="1">
      <alignment textRotation="90"/>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9" xfId="0"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9" borderId="10" xfId="0" applyFont="1" applyFill="1" applyBorder="1" applyAlignment="1">
      <alignment horizontal="left" vertical="center" wrapText="1"/>
    </xf>
    <xf numFmtId="0" fontId="5" fillId="9" borderId="9" xfId="0" applyFont="1" applyFill="1" applyBorder="1" applyAlignment="1">
      <alignment horizontal="left" vertical="center" wrapText="1"/>
    </xf>
    <xf numFmtId="0" fontId="17" fillId="0" borderId="12" xfId="0" applyFont="1" applyBorder="1" applyAlignment="1">
      <alignment horizontal="left" vertical="center" wrapText="1"/>
    </xf>
    <xf numFmtId="0" fontId="17" fillId="0" borderId="14" xfId="0" applyFont="1" applyBorder="1" applyAlignment="1">
      <alignment horizontal="left" vertical="center" wrapText="1"/>
    </xf>
    <xf numFmtId="0" fontId="17" fillId="0" borderId="11" xfId="0" applyFont="1" applyBorder="1" applyAlignment="1">
      <alignment horizontal="left" vertical="center" wrapText="1"/>
    </xf>
    <xf numFmtId="0" fontId="27" fillId="0" borderId="7" xfId="0" applyFont="1" applyBorder="1" applyAlignment="1">
      <alignment horizontal="left"/>
    </xf>
    <xf numFmtId="0" fontId="27" fillId="0" borderId="0" xfId="0" applyFont="1" applyBorder="1" applyAlignment="1">
      <alignment horizontal="left"/>
    </xf>
    <xf numFmtId="0" fontId="27" fillId="0" borderId="8" xfId="0" applyFont="1" applyBorder="1" applyAlignment="1">
      <alignment horizontal="left"/>
    </xf>
    <xf numFmtId="0" fontId="18" fillId="0" borderId="7" xfId="0" applyFont="1" applyBorder="1" applyAlignment="1">
      <alignment horizontal="left"/>
    </xf>
    <xf numFmtId="0" fontId="18" fillId="0" borderId="0" xfId="0" applyFont="1" applyBorder="1" applyAlignment="1">
      <alignment horizontal="left"/>
    </xf>
    <xf numFmtId="0" fontId="18" fillId="0" borderId="8" xfId="0" applyFont="1" applyBorder="1" applyAlignment="1">
      <alignment horizontal="left"/>
    </xf>
    <xf numFmtId="0" fontId="18" fillId="0" borderId="5" xfId="0" applyFont="1" applyBorder="1" applyAlignment="1">
      <alignment horizontal="left"/>
    </xf>
    <xf numFmtId="0" fontId="18" fillId="0" borderId="15" xfId="0" applyFont="1" applyBorder="1" applyAlignment="1">
      <alignment horizontal="left"/>
    </xf>
    <xf numFmtId="0" fontId="18" fillId="0" borderId="6" xfId="0" applyFont="1" applyBorder="1" applyAlignment="1">
      <alignment horizontal="left"/>
    </xf>
    <xf numFmtId="0" fontId="6" fillId="0" borderId="5" xfId="0" applyFont="1" applyBorder="1" applyAlignment="1">
      <alignment horizontal="center"/>
    </xf>
    <xf numFmtId="0" fontId="6" fillId="0" borderId="15" xfId="0" applyFont="1" applyBorder="1" applyAlignment="1">
      <alignment horizontal="center"/>
    </xf>
    <xf numFmtId="0" fontId="9" fillId="6" borderId="2" xfId="0" applyFont="1" applyFill="1" applyBorder="1" applyAlignment="1">
      <alignment horizontal="center" vertical="center" textRotation="90" wrapText="1"/>
    </xf>
    <xf numFmtId="0" fontId="9" fillId="6" borderId="4" xfId="0" applyFont="1" applyFill="1" applyBorder="1" applyAlignment="1">
      <alignment horizontal="center" vertical="center" textRotation="90" wrapText="1"/>
    </xf>
    <xf numFmtId="0" fontId="9" fillId="6" borderId="3" xfId="0" applyFont="1" applyFill="1" applyBorder="1" applyAlignment="1">
      <alignment horizontal="center" vertical="center" textRotation="90"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49" fontId="26" fillId="0" borderId="10" xfId="0" applyNumberFormat="1" applyFont="1" applyFill="1" applyBorder="1" applyAlignment="1">
      <alignment horizontal="center" vertical="center"/>
    </xf>
    <xf numFmtId="49" fontId="26" fillId="0" borderId="9" xfId="0" applyNumberFormat="1" applyFont="1" applyFill="1" applyBorder="1" applyAlignment="1">
      <alignment horizontal="center" vertical="center"/>
    </xf>
    <xf numFmtId="49" fontId="2" fillId="14" borderId="10" xfId="0" applyNumberFormat="1" applyFont="1" applyFill="1" applyBorder="1" applyAlignment="1">
      <alignment horizontal="center" vertical="center"/>
    </xf>
    <xf numFmtId="49" fontId="2" fillId="14" borderId="9" xfId="0" applyNumberFormat="1" applyFont="1" applyFill="1" applyBorder="1" applyAlignment="1">
      <alignment horizontal="center" vertical="center"/>
    </xf>
    <xf numFmtId="0" fontId="31" fillId="0" borderId="15" xfId="0" applyFont="1" applyFill="1" applyBorder="1" applyAlignment="1">
      <alignment horizontal="left"/>
    </xf>
    <xf numFmtId="0" fontId="26" fillId="0" borderId="15" xfId="0" applyFont="1" applyFill="1" applyBorder="1" applyAlignment="1">
      <alignment horizontal="left"/>
    </xf>
    <xf numFmtId="0" fontId="26" fillId="0" borderId="0" xfId="0" applyFont="1" applyFill="1" applyBorder="1" applyAlignment="1">
      <alignment horizontal="left"/>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6" xfId="0" applyBorder="1"/>
    <xf numFmtId="0" fontId="0" fillId="0" borderId="9" xfId="0" applyBorder="1"/>
    <xf numFmtId="0" fontId="9" fillId="0" borderId="12"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8"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27" fillId="0" borderId="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9" fillId="0" borderId="2"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9" fillId="7" borderId="2" xfId="0" applyFont="1" applyFill="1" applyBorder="1" applyAlignment="1">
      <alignment horizontal="center" vertical="center" textRotation="90" wrapText="1"/>
    </xf>
    <xf numFmtId="0" fontId="9" fillId="7" borderId="4" xfId="0" applyFont="1" applyFill="1" applyBorder="1" applyAlignment="1">
      <alignment horizontal="center" vertical="center" textRotation="90" wrapText="1"/>
    </xf>
    <xf numFmtId="0" fontId="9" fillId="7" borderId="3" xfId="0" applyFont="1" applyFill="1" applyBorder="1" applyAlignment="1">
      <alignment horizontal="center" vertical="center" textRotation="90" wrapText="1"/>
    </xf>
    <xf numFmtId="0" fontId="17" fillId="0" borderId="2" xfId="0" applyFont="1" applyBorder="1" applyAlignment="1">
      <alignment horizontal="center" vertical="center" textRotation="90"/>
    </xf>
    <xf numFmtId="0" fontId="17" fillId="0" borderId="4" xfId="0" applyFont="1" applyBorder="1" applyAlignment="1">
      <alignment horizontal="center" vertical="center" textRotation="90"/>
    </xf>
    <xf numFmtId="0" fontId="17" fillId="0" borderId="3" xfId="0" applyFont="1" applyBorder="1" applyAlignment="1">
      <alignment horizontal="center" vertical="center" textRotation="90"/>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49" fontId="9" fillId="0" borderId="2" xfId="0" applyNumberFormat="1" applyFont="1" applyBorder="1" applyAlignment="1">
      <alignment horizontal="center" vertical="center" textRotation="90" wrapText="1"/>
    </xf>
    <xf numFmtId="49" fontId="9" fillId="0" borderId="4" xfId="0" applyNumberFormat="1" applyFont="1" applyBorder="1" applyAlignment="1">
      <alignment horizontal="center" vertical="center" textRotation="90" wrapText="1"/>
    </xf>
    <xf numFmtId="49" fontId="9" fillId="0" borderId="3" xfId="0" applyNumberFormat="1" applyFont="1" applyBorder="1" applyAlignment="1">
      <alignment horizontal="center" vertical="center" textRotation="90" wrapText="1"/>
    </xf>
    <xf numFmtId="0" fontId="30" fillId="16" borderId="10" xfId="0" applyFont="1" applyFill="1" applyBorder="1" applyAlignment="1">
      <alignment horizontal="center" vertical="center"/>
    </xf>
    <xf numFmtId="0" fontId="30" fillId="16" borderId="9" xfId="0" applyFont="1" applyFill="1" applyBorder="1" applyAlignment="1">
      <alignment horizontal="center" vertical="center"/>
    </xf>
    <xf numFmtId="49" fontId="28" fillId="14" borderId="10" xfId="0" applyNumberFormat="1" applyFont="1" applyFill="1" applyBorder="1" applyAlignment="1">
      <alignment horizontal="center" vertical="center"/>
    </xf>
    <xf numFmtId="49" fontId="28" fillId="14" borderId="9" xfId="0" applyNumberFormat="1" applyFont="1" applyFill="1" applyBorder="1" applyAlignment="1">
      <alignment horizontal="center" vertical="center"/>
    </xf>
    <xf numFmtId="49" fontId="30" fillId="13" borderId="10" xfId="0" applyNumberFormat="1" applyFont="1" applyFill="1" applyBorder="1" applyAlignment="1">
      <alignment horizontal="center" vertical="center"/>
    </xf>
    <xf numFmtId="49" fontId="30" fillId="13" borderId="9" xfId="0" applyNumberFormat="1" applyFont="1" applyFill="1" applyBorder="1" applyAlignment="1">
      <alignment horizontal="center" vertical="center"/>
    </xf>
    <xf numFmtId="49" fontId="19" fillId="14" borderId="10" xfId="0" applyNumberFormat="1" applyFont="1" applyFill="1" applyBorder="1" applyAlignment="1">
      <alignment horizontal="center" vertical="center"/>
    </xf>
    <xf numFmtId="49" fontId="19" fillId="14" borderId="9" xfId="0" applyNumberFormat="1" applyFont="1" applyFill="1" applyBorder="1" applyAlignment="1">
      <alignment horizontal="center" vertical="center"/>
    </xf>
    <xf numFmtId="49" fontId="27" fillId="17" borderId="10" xfId="0" applyNumberFormat="1" applyFont="1" applyFill="1" applyBorder="1" applyAlignment="1">
      <alignment horizontal="center" vertical="center"/>
    </xf>
    <xf numFmtId="49" fontId="27" fillId="17" borderId="9" xfId="0" applyNumberFormat="1" applyFont="1" applyFill="1" applyBorder="1" applyAlignment="1">
      <alignment horizontal="center" vertical="center"/>
    </xf>
    <xf numFmtId="49" fontId="18" fillId="0" borderId="12" xfId="0" applyNumberFormat="1" applyFont="1" applyFill="1" applyBorder="1" applyAlignment="1">
      <alignment horizontal="center" vertical="center"/>
    </xf>
    <xf numFmtId="49" fontId="18" fillId="0" borderId="11"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49" fontId="18" fillId="0" borderId="8" xfId="0" applyNumberFormat="1" applyFont="1" applyFill="1" applyBorder="1" applyAlignment="1">
      <alignment horizontal="center" vertical="center"/>
    </xf>
    <xf numFmtId="49" fontId="18" fillId="0" borderId="5" xfId="0" applyNumberFormat="1" applyFont="1" applyFill="1" applyBorder="1" applyAlignment="1">
      <alignment horizontal="center" vertical="center"/>
    </xf>
    <xf numFmtId="49" fontId="18" fillId="0" borderId="6" xfId="0" applyNumberFormat="1" applyFont="1" applyFill="1" applyBorder="1" applyAlignment="1">
      <alignment horizontal="center" vertical="center"/>
    </xf>
    <xf numFmtId="49" fontId="17" fillId="15" borderId="10" xfId="0" applyNumberFormat="1" applyFont="1" applyFill="1" applyBorder="1" applyAlignment="1">
      <alignment horizontal="center" vertical="center"/>
    </xf>
    <xf numFmtId="49" fontId="17" fillId="15" borderId="9" xfId="0" applyNumberFormat="1" applyFont="1" applyFill="1" applyBorder="1" applyAlignment="1">
      <alignment horizontal="center" vertical="center"/>
    </xf>
    <xf numFmtId="0" fontId="24" fillId="0" borderId="0" xfId="0" applyFont="1" applyFill="1" applyAlignment="1">
      <alignment horizontal="left" vertical="center" wrapText="1"/>
    </xf>
    <xf numFmtId="0" fontId="14" fillId="0" borderId="0" xfId="0" applyFont="1" applyFill="1" applyAlignment="1">
      <alignment horizontal="left"/>
    </xf>
    <xf numFmtId="0" fontId="0" fillId="0" borderId="0" xfId="0" applyFill="1" applyAlignment="1">
      <alignment horizontal="left"/>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6" fillId="0" borderId="10" xfId="0" applyFont="1" applyBorder="1" applyAlignment="1">
      <alignment horizontal="center"/>
    </xf>
    <xf numFmtId="0" fontId="6" fillId="0" borderId="9" xfId="0" applyFont="1" applyBorder="1" applyAlignment="1">
      <alignment horizontal="center"/>
    </xf>
    <xf numFmtId="0" fontId="15" fillId="0" borderId="15" xfId="0" applyFont="1" applyFill="1" applyBorder="1" applyAlignment="1">
      <alignment horizontal="left"/>
    </xf>
    <xf numFmtId="0" fontId="0" fillId="0" borderId="15" xfId="0" applyFill="1" applyBorder="1" applyAlignment="1">
      <alignment horizontal="left"/>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0" fillId="0" borderId="4" xfId="0" applyBorder="1"/>
    <xf numFmtId="0" fontId="2" fillId="19" borderId="10" xfId="0" applyFont="1" applyFill="1" applyBorder="1" applyAlignment="1">
      <alignment horizontal="left" vertical="center"/>
    </xf>
    <xf numFmtId="0" fontId="2" fillId="19" borderId="9" xfId="0" applyFont="1" applyFill="1" applyBorder="1" applyAlignment="1">
      <alignment horizontal="left" vertical="center"/>
    </xf>
    <xf numFmtId="0" fontId="12" fillId="0" borderId="10" xfId="0" applyFont="1" applyBorder="1" applyAlignment="1">
      <alignment horizontal="center"/>
    </xf>
    <xf numFmtId="0" fontId="12" fillId="0" borderId="9"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7794</xdr:colOff>
      <xdr:row>3</xdr:row>
      <xdr:rowOff>121747</xdr:rowOff>
    </xdr:from>
    <xdr:to>
      <xdr:col>60</xdr:col>
      <xdr:colOff>20090</xdr:colOff>
      <xdr:row>14</xdr:row>
      <xdr:rowOff>112568</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843771" y="615315"/>
          <a:ext cx="3017001" cy="1774594"/>
        </a:xfrm>
        <a:prstGeom prst="rect">
          <a:avLst/>
        </a:prstGeom>
        <a:noFill/>
        <a:ln w="9525">
          <a:noFill/>
          <a:miter lim="800000"/>
          <a:headEnd/>
          <a:tailEnd/>
        </a:ln>
      </xdr:spPr>
      <xdr:txBody>
        <a:bodyPr vertOverflow="clip" wrap="square" lIns="36576" tIns="32004" rIns="36576" bIns="0" anchor="t" upright="1"/>
        <a:lstStyle/>
        <a:p>
          <a:pPr algn="ctr" rtl="1">
            <a:defRPr sz="1000"/>
          </a:pPr>
          <a:r>
            <a:rPr lang="ru-RU" sz="1400" b="0" i="0" strike="noStrike">
              <a:solidFill>
                <a:srgbClr val="000000"/>
              </a:solidFill>
              <a:latin typeface="Times New Roman" pitchFamily="18" charset="0"/>
              <a:cs typeface="Times New Roman" pitchFamily="18" charset="0"/>
            </a:rPr>
            <a:t>Утверждаю</a:t>
          </a:r>
        </a:p>
        <a:p>
          <a:pPr algn="ctr" rtl="1">
            <a:defRPr sz="1000"/>
          </a:pPr>
          <a:r>
            <a:rPr lang="ru-RU" sz="1400" b="0" i="0" strike="noStrike">
              <a:solidFill>
                <a:srgbClr val="000000"/>
              </a:solidFill>
              <a:latin typeface="Times New Roman" pitchFamily="18" charset="0"/>
              <a:cs typeface="Times New Roman" pitchFamily="18" charset="0"/>
            </a:rPr>
            <a:t>Директор ГБПОУ</a:t>
          </a:r>
          <a:r>
            <a:rPr lang="ru-RU" sz="1400" b="0" i="0" strike="noStrike" baseline="0">
              <a:solidFill>
                <a:srgbClr val="000000"/>
              </a:solidFill>
              <a:latin typeface="Times New Roman" pitchFamily="18" charset="0"/>
              <a:cs typeface="Times New Roman" pitchFamily="18" charset="0"/>
            </a:rPr>
            <a:t>  РО </a:t>
          </a:r>
        </a:p>
        <a:p>
          <a:pPr algn="ctr" rtl="1">
            <a:defRPr sz="1000"/>
          </a:pPr>
          <a:r>
            <a:rPr lang="ru-RU" sz="1400" b="0" i="0" strike="noStrike">
              <a:solidFill>
                <a:srgbClr val="000000"/>
              </a:solidFill>
              <a:latin typeface="Times New Roman" pitchFamily="18" charset="0"/>
              <a:cs typeface="Times New Roman" pitchFamily="18" charset="0"/>
            </a:rPr>
            <a:t>"Ростовски</a:t>
          </a:r>
          <a:r>
            <a:rPr lang="ru-RU" sz="1400" b="0" i="0" strike="noStrike" baseline="0">
              <a:solidFill>
                <a:srgbClr val="000000"/>
              </a:solidFill>
              <a:latin typeface="Times New Roman" pitchFamily="18" charset="0"/>
              <a:cs typeface="Times New Roman" pitchFamily="18" charset="0"/>
            </a:rPr>
            <a:t>й- на - Дону </a:t>
          </a:r>
          <a:r>
            <a:rPr lang="ru-RU" sz="1400" b="0" i="0" strike="noStrike">
              <a:solidFill>
                <a:srgbClr val="000000"/>
              </a:solidFill>
              <a:latin typeface="Times New Roman" pitchFamily="18" charset="0"/>
              <a:cs typeface="Times New Roman" pitchFamily="18" charset="0"/>
            </a:rPr>
            <a:t> автотранспортный колледж"</a:t>
          </a:r>
        </a:p>
        <a:p>
          <a:pPr algn="ctr" rtl="1">
            <a:defRPr sz="1000"/>
          </a:pPr>
          <a:r>
            <a:rPr lang="ru-RU" sz="1400" b="0" i="0" strike="noStrike">
              <a:solidFill>
                <a:srgbClr val="000000"/>
              </a:solidFill>
              <a:latin typeface="Times New Roman" pitchFamily="18" charset="0"/>
              <a:cs typeface="Times New Roman" pitchFamily="18" charset="0"/>
            </a:rPr>
            <a:t>___________ В.П.</a:t>
          </a:r>
          <a:r>
            <a:rPr lang="ru-RU" sz="1400" b="0" i="0" strike="noStrike" baseline="0">
              <a:solidFill>
                <a:srgbClr val="000000"/>
              </a:solidFill>
              <a:latin typeface="Times New Roman" pitchFamily="18" charset="0"/>
              <a:cs typeface="Times New Roman" pitchFamily="18" charset="0"/>
            </a:rPr>
            <a:t>Бартеньев</a:t>
          </a:r>
          <a:endParaRPr lang="ru-RU" sz="1400" b="0" i="0" strike="noStrike">
            <a:solidFill>
              <a:srgbClr val="000000"/>
            </a:solidFill>
            <a:latin typeface="Times New Roman" pitchFamily="18" charset="0"/>
            <a:cs typeface="Times New Roman" pitchFamily="18" charset="0"/>
          </a:endParaRPr>
        </a:p>
        <a:p>
          <a:pPr algn="ctr" rtl="1">
            <a:defRPr sz="1000"/>
          </a:pPr>
          <a:endParaRPr lang="ru-RU" sz="1400" b="0" i="0" strike="noStrike">
            <a:solidFill>
              <a:srgbClr val="000000"/>
            </a:solidFill>
            <a:latin typeface="Arial Cyr"/>
          </a:endParaRPr>
        </a:p>
        <a:p>
          <a:pPr algn="ctr" rtl="1">
            <a:defRPr sz="1000"/>
          </a:pPr>
          <a:r>
            <a:rPr lang="ru-RU" sz="1400" b="0" i="0" strike="noStrike">
              <a:solidFill>
                <a:srgbClr val="000000"/>
              </a:solidFill>
              <a:latin typeface="Times New Roman" pitchFamily="18" charset="0"/>
              <a:cs typeface="Times New Roman" pitchFamily="18" charset="0"/>
            </a:rPr>
            <a:t>"  ___ "   __________ 2022 г.</a:t>
          </a:r>
        </a:p>
        <a:p>
          <a:pPr algn="ctr" rtl="1">
            <a:defRPr sz="1000"/>
          </a:pPr>
          <a:endParaRPr lang="ru-RU" sz="1400" b="0" i="0" strike="noStrike">
            <a:solidFill>
              <a:srgbClr val="000000"/>
            </a:solidFill>
            <a:latin typeface="Arial Cyr"/>
          </a:endParaRPr>
        </a:p>
      </xdr:txBody>
    </xdr:sp>
    <xdr:clientData/>
  </xdr:twoCellAnchor>
  <xdr:twoCellAnchor editAs="oneCell">
    <xdr:from>
      <xdr:col>32</xdr:col>
      <xdr:colOff>47625</xdr:colOff>
      <xdr:row>9</xdr:row>
      <xdr:rowOff>0</xdr:rowOff>
    </xdr:from>
    <xdr:to>
      <xdr:col>33</xdr:col>
      <xdr:colOff>19050</xdr:colOff>
      <xdr:row>10</xdr:row>
      <xdr:rowOff>38100</xdr:rowOff>
    </xdr:to>
    <xdr:sp macro="" textlink="">
      <xdr:nvSpPr>
        <xdr:cNvPr id="1071" name="Text Box 2">
          <a:extLst>
            <a:ext uri="{FF2B5EF4-FFF2-40B4-BE49-F238E27FC236}">
              <a16:creationId xmlns:a16="http://schemas.microsoft.com/office/drawing/2014/main" xmlns="" id="{00000000-0008-0000-0000-00002F040000}"/>
            </a:ext>
          </a:extLst>
        </xdr:cNvPr>
        <xdr:cNvSpPr txBox="1">
          <a:spLocks noChangeArrowheads="1"/>
        </xdr:cNvSpPr>
      </xdr:nvSpPr>
      <xdr:spPr bwMode="auto">
        <a:xfrm>
          <a:off x="3714750" y="1457325"/>
          <a:ext cx="57150" cy="190500"/>
        </a:xfrm>
        <a:prstGeom prst="rect">
          <a:avLst/>
        </a:prstGeom>
        <a:noFill/>
        <a:ln w="9525">
          <a:noFill/>
          <a:miter lim="800000"/>
          <a:headEnd/>
          <a:tailEnd/>
        </a:ln>
      </xdr:spPr>
    </xdr:sp>
    <xdr:clientData/>
  </xdr:twoCellAnchor>
  <xdr:twoCellAnchor>
    <xdr:from>
      <xdr:col>73</xdr:col>
      <xdr:colOff>60960</xdr:colOff>
      <xdr:row>8</xdr:row>
      <xdr:rowOff>148590</xdr:rowOff>
    </xdr:from>
    <xdr:to>
      <xdr:col>85</xdr:col>
      <xdr:colOff>188627</xdr:colOff>
      <xdr:row>8</xdr:row>
      <xdr:rowOff>152400</xdr:rowOff>
    </xdr:to>
    <xdr:sp macro="" textlink="">
      <xdr:nvSpPr>
        <xdr:cNvPr id="4" name="Text Box 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8679180" y="1499235"/>
          <a:ext cx="1752600" cy="952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Arial Cyr"/>
            </a:rPr>
            <a:t>2.Сводные данные по бюджету времени</a:t>
          </a:r>
        </a:p>
      </xdr:txBody>
    </xdr:sp>
    <xdr:clientData/>
  </xdr:twoCellAnchor>
  <xdr:twoCellAnchor>
    <xdr:from>
      <xdr:col>0</xdr:col>
      <xdr:colOff>19051</xdr:colOff>
      <xdr:row>15</xdr:row>
      <xdr:rowOff>102870</xdr:rowOff>
    </xdr:from>
    <xdr:to>
      <xdr:col>63</xdr:col>
      <xdr:colOff>57151</xdr:colOff>
      <xdr:row>34</xdr:row>
      <xdr:rowOff>34636</xdr:rowOff>
    </xdr:to>
    <xdr:sp macro="" textlink="">
      <xdr:nvSpPr>
        <xdr:cNvPr id="5" name="Rectangle 5">
          <a:extLst>
            <a:ext uri="{FF2B5EF4-FFF2-40B4-BE49-F238E27FC236}">
              <a16:creationId xmlns:a16="http://schemas.microsoft.com/office/drawing/2014/main" xmlns="" id="{00000000-0008-0000-0000-000005000000}"/>
            </a:ext>
          </a:extLst>
        </xdr:cNvPr>
        <xdr:cNvSpPr>
          <a:spLocks noChangeArrowheads="1"/>
        </xdr:cNvSpPr>
      </xdr:nvSpPr>
      <xdr:spPr bwMode="auto">
        <a:xfrm>
          <a:off x="19051" y="2555125"/>
          <a:ext cx="7214755" cy="3360766"/>
        </a:xfrm>
        <a:prstGeom prst="rect">
          <a:avLst/>
        </a:prstGeom>
        <a:noFill/>
        <a:ln w="9525">
          <a:noFill/>
          <a:miter lim="800000"/>
          <a:headEnd/>
          <a:tailEnd/>
        </a:ln>
      </xdr:spPr>
      <xdr:txBody>
        <a:bodyPr vertOverflow="clip" wrap="square" lIns="54864" tIns="41148" rIns="0" bIns="0" anchor="t" upright="1"/>
        <a:lstStyle/>
        <a:p>
          <a:pPr algn="ctr" rtl="0">
            <a:lnSpc>
              <a:spcPct val="100000"/>
            </a:lnSpc>
            <a:defRPr sz="1000"/>
          </a:pPr>
          <a:r>
            <a:rPr lang="ru-RU" sz="2000" b="1" i="0" strike="noStrike">
              <a:solidFill>
                <a:srgbClr val="000000"/>
              </a:solidFill>
              <a:latin typeface="Times New Roman" pitchFamily="18" charset="0"/>
              <a:cs typeface="Times New Roman" pitchFamily="18" charset="0"/>
            </a:rPr>
            <a:t>УЧЕБНЫЙ ПЛАН</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программы подготовки</a:t>
          </a:r>
          <a:r>
            <a:rPr lang="ru-RU" sz="1400" b="0" i="0" u="none" strike="noStrike" baseline="0">
              <a:solidFill>
                <a:srgbClr val="000000"/>
              </a:solidFill>
              <a:latin typeface="Times New Roman" pitchFamily="18" charset="0"/>
              <a:cs typeface="Times New Roman" pitchFamily="18" charset="0"/>
            </a:rPr>
            <a:t> специалистов среднего звена</a:t>
          </a:r>
          <a:endParaRPr lang="ru-RU" sz="1400" b="0" i="0" strike="noStrike">
            <a:solidFill>
              <a:srgbClr val="000000"/>
            </a:solidFill>
            <a:latin typeface="Times New Roman" pitchFamily="18" charset="0"/>
            <a:cs typeface="Times New Roman" pitchFamily="18" charset="0"/>
          </a:endParaRPr>
        </a:p>
        <a:p>
          <a:pPr algn="ctr" rtl="0">
            <a:lnSpc>
              <a:spcPct val="100000"/>
            </a:lnSpc>
            <a:defRPr sz="1000"/>
          </a:pPr>
          <a:endParaRPr lang="ru-RU" sz="1400" b="0"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 государственного</a:t>
          </a:r>
          <a:r>
            <a:rPr lang="ru-RU" sz="1400" b="0" i="0" u="none" strike="noStrike" baseline="0">
              <a:solidFill>
                <a:srgbClr val="000000"/>
              </a:solidFill>
              <a:latin typeface="Times New Roman" pitchFamily="18" charset="0"/>
              <a:cs typeface="Times New Roman" pitchFamily="18" charset="0"/>
            </a:rPr>
            <a:t>  бюджетного </a:t>
          </a:r>
          <a:r>
            <a:rPr lang="ru-RU" sz="1400" b="0" i="0" baseline="0">
              <a:latin typeface="Times New Roman" pitchFamily="18" charset="0"/>
              <a:ea typeface="+mn-ea"/>
              <a:cs typeface="Times New Roman" pitchFamily="18" charset="0"/>
            </a:rPr>
            <a:t>профессионального</a:t>
          </a:r>
          <a:r>
            <a:rPr lang="ru-RU" sz="1600" b="0" i="0" baseline="0">
              <a:latin typeface="Times New Roman" pitchFamily="18" charset="0"/>
              <a:ea typeface="+mn-ea"/>
              <a:cs typeface="Times New Roman" pitchFamily="18" charset="0"/>
            </a:rPr>
            <a:t> </a:t>
          </a:r>
          <a:r>
            <a:rPr lang="ru-RU" sz="1400" b="0" i="0" u="none" strike="noStrike" baseline="0">
              <a:solidFill>
                <a:srgbClr val="000000"/>
              </a:solidFill>
              <a:latin typeface="Times New Roman" pitchFamily="18" charset="0"/>
              <a:cs typeface="Times New Roman" pitchFamily="18" charset="0"/>
            </a:rPr>
            <a:t>образовательного учреждения           </a:t>
          </a:r>
        </a:p>
        <a:p>
          <a:pPr algn="ctr" rtl="0">
            <a:lnSpc>
              <a:spcPct val="100000"/>
            </a:lnSpc>
            <a:defRPr sz="1000"/>
          </a:pPr>
          <a:r>
            <a:rPr lang="ru-RU" sz="1400" b="0" i="0" u="none" strike="noStrike" baseline="0">
              <a:solidFill>
                <a:srgbClr val="000000"/>
              </a:solidFill>
              <a:latin typeface="Times New Roman" pitchFamily="18" charset="0"/>
              <a:cs typeface="Times New Roman" pitchFamily="18" charset="0"/>
            </a:rPr>
            <a:t>Ростовской области</a:t>
          </a: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"Ростовский  - на - Дону  автотранспортный  колледж</a:t>
          </a:r>
          <a:r>
            <a:rPr lang="ru-RU" sz="1400" b="0" i="0" u="none" strike="noStrike" baseline="0">
              <a:solidFill>
                <a:srgbClr val="000000"/>
              </a:solidFill>
              <a:latin typeface="Times New Roman" pitchFamily="18" charset="0"/>
              <a:cs typeface="Times New Roman" pitchFamily="18" charset="0"/>
            </a:rPr>
            <a:t> </a:t>
          </a:r>
          <a:r>
            <a:rPr lang="ru-RU" sz="1400" b="0" i="0" u="none" strike="noStrike">
              <a:solidFill>
                <a:srgbClr val="000000"/>
              </a:solidFill>
              <a:latin typeface="Times New Roman" pitchFamily="18" charset="0"/>
              <a:cs typeface="Times New Roman" pitchFamily="18" charset="0"/>
            </a:rPr>
            <a:t>"</a:t>
          </a:r>
        </a:p>
        <a:p>
          <a:pPr algn="ctr" rtl="0">
            <a:lnSpc>
              <a:spcPct val="100000"/>
            </a:lnSpc>
            <a:defRPr sz="1000"/>
          </a:pPr>
          <a:endParaRPr lang="ru-RU" sz="1400" b="1" i="0"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strike="noStrike">
              <a:solidFill>
                <a:srgbClr val="000000"/>
              </a:solidFill>
              <a:latin typeface="Times New Roman" pitchFamily="18" charset="0"/>
              <a:cs typeface="Times New Roman" pitchFamily="18" charset="0"/>
            </a:rPr>
            <a:t>по</a:t>
          </a:r>
          <a:r>
            <a:rPr lang="ru-RU" sz="1400" b="0" i="0" strike="noStrike" baseline="0">
              <a:solidFill>
                <a:srgbClr val="000000"/>
              </a:solidFill>
              <a:latin typeface="Times New Roman" pitchFamily="18" charset="0"/>
              <a:cs typeface="Times New Roman" pitchFamily="18" charset="0"/>
            </a:rPr>
            <a:t> специальнности</a:t>
          </a:r>
          <a:r>
            <a:rPr lang="ru-RU" sz="1400" b="0" i="0" strike="noStrike">
              <a:solidFill>
                <a:srgbClr val="000000"/>
              </a:solidFill>
              <a:latin typeface="Times New Roman" pitchFamily="18" charset="0"/>
              <a:cs typeface="Times New Roman" pitchFamily="18" charset="0"/>
            </a:rPr>
            <a:t> среднего профессионального образования</a:t>
          </a:r>
        </a:p>
        <a:p>
          <a:pPr algn="ctr" rtl="0">
            <a:lnSpc>
              <a:spcPct val="100000"/>
            </a:lnSpc>
            <a:defRPr sz="1000"/>
          </a:pPr>
          <a:r>
            <a:rPr lang="ru-RU" sz="1400" b="1" i="0" u="none" strike="noStrike">
              <a:solidFill>
                <a:srgbClr val="000000"/>
              </a:solidFill>
              <a:latin typeface="Times New Roman" pitchFamily="18" charset="0"/>
              <a:cs typeface="Times New Roman" pitchFamily="18" charset="0"/>
            </a:rPr>
            <a:t>43.02.06"Сервис</a:t>
          </a:r>
          <a:r>
            <a:rPr lang="ru-RU" sz="1400" b="1" i="0" u="none" strike="noStrike" baseline="0">
              <a:solidFill>
                <a:srgbClr val="000000"/>
              </a:solidFill>
              <a:latin typeface="Times New Roman" pitchFamily="18" charset="0"/>
              <a:cs typeface="Times New Roman" pitchFamily="18" charset="0"/>
            </a:rPr>
            <a:t> на транспорте (по видам транспорта)"</a:t>
          </a:r>
          <a:endParaRPr lang="ru-RU" sz="1400" b="1" i="0" u="none" strike="noStrike">
            <a:solidFill>
              <a:srgbClr val="000000"/>
            </a:solidFill>
            <a:latin typeface="Times New Roman" pitchFamily="18" charset="0"/>
            <a:cs typeface="Times New Roman" pitchFamily="18" charset="0"/>
          </a:endParaRPr>
        </a:p>
        <a:p>
          <a:pPr algn="ctr" rtl="0">
            <a:lnSpc>
              <a:spcPct val="100000"/>
            </a:lnSpc>
            <a:defRPr sz="1000"/>
          </a:pPr>
          <a:r>
            <a:rPr lang="ru-RU" sz="1400" b="0" i="0" u="none" strike="noStrike">
              <a:solidFill>
                <a:srgbClr val="000000"/>
              </a:solidFill>
              <a:latin typeface="Times New Roman" pitchFamily="18" charset="0"/>
              <a:cs typeface="Times New Roman" pitchFamily="18" charset="0"/>
            </a:rPr>
            <a:t>по программе </a:t>
          </a:r>
          <a:r>
            <a:rPr lang="ru-RU" sz="1400" b="1" i="0" u="none" strike="noStrike">
              <a:solidFill>
                <a:srgbClr val="000000"/>
              </a:solidFill>
              <a:latin typeface="Times New Roman" pitchFamily="18" charset="0"/>
              <a:cs typeface="Times New Roman" pitchFamily="18" charset="0"/>
            </a:rPr>
            <a:t>базовой </a:t>
          </a:r>
          <a:r>
            <a:rPr lang="ru-RU" sz="1400" b="0" i="0" u="none" strike="noStrike">
              <a:solidFill>
                <a:srgbClr val="000000"/>
              </a:solidFill>
              <a:latin typeface="Times New Roman" pitchFamily="18" charset="0"/>
              <a:cs typeface="Times New Roman" pitchFamily="18" charset="0"/>
            </a:rPr>
            <a:t>подготовки</a:t>
          </a:r>
        </a:p>
        <a:p>
          <a:pPr algn="l" rtl="0">
            <a:defRPr sz="1000"/>
          </a:pPr>
          <a:endParaRPr lang="ru-RU" sz="1400" b="1" i="1" strike="noStrike">
            <a:solidFill>
              <a:srgbClr val="000000"/>
            </a:solidFill>
            <a:latin typeface="Arial Cyr"/>
          </a:endParaRPr>
        </a:p>
        <a:p>
          <a:pPr algn="l" rtl="0">
            <a:defRPr sz="1000"/>
          </a:pPr>
          <a:endParaRPr lang="ru-RU" sz="1400" b="1" i="1" strike="noStrike">
            <a:solidFill>
              <a:srgbClr val="000000"/>
            </a:solidFill>
            <a:latin typeface="Arial Cyr"/>
          </a:endParaRPr>
        </a:p>
        <a:p>
          <a:pPr algn="ctr" rtl="0">
            <a:defRPr sz="1000"/>
          </a:pPr>
          <a:r>
            <a:rPr lang="ru-RU" sz="1400" b="0" i="0" u="none" strike="noStrike">
              <a:solidFill>
                <a:srgbClr val="000000"/>
              </a:solidFill>
              <a:latin typeface="Arial Cyr"/>
            </a:rPr>
            <a:t>                                                 </a:t>
          </a:r>
          <a:endParaRPr lang="ru-RU" sz="1400" b="1" i="0" u="sng" strike="noStrike">
            <a:solidFill>
              <a:srgbClr val="000000"/>
            </a:solidFill>
            <a:latin typeface="Arial Cyr"/>
          </a:endParaRPr>
        </a:p>
        <a:p>
          <a:pPr algn="r" rtl="0">
            <a:defRPr sz="1000"/>
          </a:pPr>
          <a:endParaRPr lang="ru-RU" sz="1400" b="0" i="0" u="none" strike="noStrike">
            <a:solidFill>
              <a:srgbClr val="000000"/>
            </a:solidFill>
            <a:latin typeface="Arial Cyr"/>
          </a:endParaRPr>
        </a:p>
        <a:p>
          <a:pPr algn="r" rtl="0">
            <a:defRPr sz="1000"/>
          </a:pPr>
          <a:r>
            <a:rPr lang="ru-RU" sz="1400" b="0" i="0" u="none" strike="noStrike">
              <a:solidFill>
                <a:srgbClr val="000000"/>
              </a:solidFill>
              <a:latin typeface="Arial Cyr"/>
            </a:rPr>
            <a:t>                                     </a:t>
          </a:r>
        </a:p>
        <a:p>
          <a:pPr algn="l" rtl="0">
            <a:defRPr sz="1000"/>
          </a:pPr>
          <a:endParaRPr lang="ru-RU" sz="14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twoCellAnchor>
    <xdr:from>
      <xdr:col>22</xdr:col>
      <xdr:colOff>45027</xdr:colOff>
      <xdr:row>37</xdr:row>
      <xdr:rowOff>130751</xdr:rowOff>
    </xdr:from>
    <xdr:to>
      <xdr:col>63</xdr:col>
      <xdr:colOff>83127</xdr:colOff>
      <xdr:row>45</xdr:row>
      <xdr:rowOff>152399</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2760518" y="6510769"/>
          <a:ext cx="4499264" cy="1351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400">
              <a:latin typeface="Times New Roman" pitchFamily="18" charset="0"/>
              <a:cs typeface="Times New Roman" pitchFamily="18" charset="0"/>
            </a:rPr>
            <a:t>Квалификация: </a:t>
          </a:r>
          <a:r>
            <a:rPr lang="ru-RU" sz="1400" b="1">
              <a:latin typeface="Times New Roman" pitchFamily="18" charset="0"/>
              <a:cs typeface="Times New Roman" pitchFamily="18" charset="0"/>
            </a:rPr>
            <a:t>специалист</a:t>
          </a:r>
          <a:r>
            <a:rPr lang="ru-RU" sz="1400" b="1" baseline="0">
              <a:latin typeface="Times New Roman" pitchFamily="18" charset="0"/>
              <a:cs typeface="Times New Roman" pitchFamily="18" charset="0"/>
            </a:rPr>
            <a:t> по сервису на транспорте</a:t>
          </a:r>
          <a:endParaRPr lang="ru-RU" sz="1400" b="1">
            <a:latin typeface="Times New Roman" pitchFamily="18" charset="0"/>
            <a:cs typeface="Times New Roman" pitchFamily="18" charset="0"/>
          </a:endParaRPr>
        </a:p>
        <a:p>
          <a:r>
            <a:rPr lang="ru-RU" sz="1400">
              <a:latin typeface="Times New Roman" pitchFamily="18" charset="0"/>
              <a:cs typeface="Times New Roman" pitchFamily="18" charset="0"/>
            </a:rPr>
            <a:t>Форма обучения - </a:t>
          </a:r>
          <a:r>
            <a:rPr lang="ru-RU" sz="1400" b="1">
              <a:latin typeface="Times New Roman" pitchFamily="18" charset="0"/>
              <a:cs typeface="Times New Roman" pitchFamily="18" charset="0"/>
            </a:rPr>
            <a:t>очная</a:t>
          </a:r>
        </a:p>
        <a:p>
          <a:r>
            <a:rPr lang="ru-RU" sz="1400">
              <a:latin typeface="Times New Roman" pitchFamily="18" charset="0"/>
              <a:cs typeface="Times New Roman" pitchFamily="18" charset="0"/>
            </a:rPr>
            <a:t>Нормативный срок обучения - </a:t>
          </a:r>
          <a:r>
            <a:rPr lang="ru-RU" sz="1400" b="1">
              <a:latin typeface="Times New Roman" pitchFamily="18" charset="0"/>
              <a:cs typeface="Times New Roman" pitchFamily="18" charset="0"/>
            </a:rPr>
            <a:t>2 года 10 месяцев</a:t>
          </a:r>
        </a:p>
        <a:p>
          <a:r>
            <a:rPr lang="ru-RU" sz="1400">
              <a:latin typeface="Times New Roman" pitchFamily="18" charset="0"/>
              <a:cs typeface="Times New Roman" pitchFamily="18" charset="0"/>
            </a:rPr>
            <a:t>базе </a:t>
          </a:r>
          <a:r>
            <a:rPr lang="ru-RU" sz="1400" b="1">
              <a:latin typeface="Times New Roman" pitchFamily="18" charset="0"/>
              <a:cs typeface="Times New Roman" pitchFamily="18" charset="0"/>
            </a:rPr>
            <a:t>основного</a:t>
          </a:r>
          <a:r>
            <a:rPr lang="ru-RU" sz="1400" b="1" baseline="0">
              <a:latin typeface="Times New Roman" pitchFamily="18" charset="0"/>
              <a:cs typeface="Times New Roman" pitchFamily="18" charset="0"/>
            </a:rPr>
            <a:t> </a:t>
          </a:r>
          <a:r>
            <a:rPr lang="ru-RU" sz="1400" b="1">
              <a:latin typeface="Times New Roman" pitchFamily="18" charset="0"/>
              <a:cs typeface="Times New Roman" pitchFamily="18" charset="0"/>
            </a:rPr>
            <a:t>общего </a:t>
          </a:r>
          <a:r>
            <a:rPr lang="ru-RU" sz="1400">
              <a:latin typeface="Times New Roman" pitchFamily="18" charset="0"/>
              <a:cs typeface="Times New Roman" pitchFamily="18" charset="0"/>
            </a:rPr>
            <a:t>образования</a:t>
          </a:r>
        </a:p>
        <a:p>
          <a:r>
            <a:rPr lang="ru-RU" sz="1400">
              <a:latin typeface="Times New Roman" pitchFamily="18" charset="0"/>
              <a:cs typeface="Times New Roman" pitchFamily="18" charset="0"/>
            </a:rPr>
            <a:t>профиль подготовки - </a:t>
          </a:r>
          <a:r>
            <a:rPr lang="ru-RU" sz="1400" b="1">
              <a:latin typeface="Times New Roman" pitchFamily="18" charset="0"/>
              <a:cs typeface="Times New Roman" pitchFamily="18" charset="0"/>
            </a:rPr>
            <a:t>социально - экономический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29</xdr:col>
      <xdr:colOff>0</xdr:colOff>
      <xdr:row>21</xdr:row>
      <xdr:rowOff>57150</xdr:rowOff>
    </xdr:from>
    <xdr:to>
      <xdr:col>29</xdr:col>
      <xdr:colOff>57150</xdr:colOff>
      <xdr:row>23</xdr:row>
      <xdr:rowOff>76200</xdr:rowOff>
    </xdr:to>
    <xdr:sp macro="" textlink="">
      <xdr:nvSpPr>
        <xdr:cNvPr id="2085" name="Text Box 2">
          <a:extLst>
            <a:ext uri="{FF2B5EF4-FFF2-40B4-BE49-F238E27FC236}">
              <a16:creationId xmlns:a16="http://schemas.microsoft.com/office/drawing/2014/main" xmlns="" id="{00000000-0008-0000-0200-000025080000}"/>
            </a:ext>
          </a:extLst>
        </xdr:cNvPr>
        <xdr:cNvSpPr txBox="1">
          <a:spLocks noChangeArrowheads="1"/>
        </xdr:cNvSpPr>
      </xdr:nvSpPr>
      <xdr:spPr bwMode="auto">
        <a:xfrm>
          <a:off x="3533775" y="2181225"/>
          <a:ext cx="57150" cy="190500"/>
        </a:xfrm>
        <a:prstGeom prst="rect">
          <a:avLst/>
        </a:prstGeom>
        <a:noFill/>
        <a:ln w="9525">
          <a:noFill/>
          <a:miter lim="800000"/>
          <a:headEnd/>
          <a:tailEnd/>
        </a:ln>
      </xdr:spPr>
    </xdr:sp>
    <xdr:clientData/>
  </xdr:twoCellAnchor>
  <xdr:twoCellAnchor>
    <xdr:from>
      <xdr:col>1</xdr:col>
      <xdr:colOff>127635</xdr:colOff>
      <xdr:row>1</xdr:row>
      <xdr:rowOff>28575</xdr:rowOff>
    </xdr:from>
    <xdr:to>
      <xdr:col>20</xdr:col>
      <xdr:colOff>53332</xdr:colOff>
      <xdr:row>2</xdr:row>
      <xdr:rowOff>95617</xdr:rowOff>
    </xdr:to>
    <xdr:sp macro="" textlink="">
      <xdr:nvSpPr>
        <xdr:cNvPr id="6147" name="Text Box 3">
          <a:extLst>
            <a:ext uri="{FF2B5EF4-FFF2-40B4-BE49-F238E27FC236}">
              <a16:creationId xmlns:a16="http://schemas.microsoft.com/office/drawing/2014/main" xmlns="" id="{00000000-0008-0000-0200-000003180000}"/>
            </a:ext>
          </a:extLst>
        </xdr:cNvPr>
        <xdr:cNvSpPr txBox="1">
          <a:spLocks noChangeArrowheads="1"/>
        </xdr:cNvSpPr>
      </xdr:nvSpPr>
      <xdr:spPr bwMode="auto">
        <a:xfrm>
          <a:off x="270510" y="190500"/>
          <a:ext cx="2392672" cy="228967"/>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2.График учебного процесса</a:t>
          </a:r>
        </a:p>
      </xdr:txBody>
    </xdr:sp>
    <xdr:clientData/>
  </xdr:twoCellAnchor>
  <xdr:twoCellAnchor>
    <xdr:from>
      <xdr:col>67</xdr:col>
      <xdr:colOff>72390</xdr:colOff>
      <xdr:row>0</xdr:row>
      <xdr:rowOff>53340</xdr:rowOff>
    </xdr:from>
    <xdr:to>
      <xdr:col>80</xdr:col>
      <xdr:colOff>30480</xdr:colOff>
      <xdr:row>2</xdr:row>
      <xdr:rowOff>104995</xdr:rowOff>
    </xdr:to>
    <xdr:sp macro="" textlink="">
      <xdr:nvSpPr>
        <xdr:cNvPr id="6148" name="Text Box 4">
          <a:extLst>
            <a:ext uri="{FF2B5EF4-FFF2-40B4-BE49-F238E27FC236}">
              <a16:creationId xmlns:a16="http://schemas.microsoft.com/office/drawing/2014/main" xmlns="" id="{00000000-0008-0000-0200-000004180000}"/>
            </a:ext>
          </a:extLst>
        </xdr:cNvPr>
        <xdr:cNvSpPr txBox="1">
          <a:spLocks noChangeArrowheads="1"/>
        </xdr:cNvSpPr>
      </xdr:nvSpPr>
      <xdr:spPr bwMode="auto">
        <a:xfrm>
          <a:off x="8054340" y="53340"/>
          <a:ext cx="1720215" cy="375505"/>
        </a:xfrm>
        <a:prstGeom prst="rect">
          <a:avLst/>
        </a:prstGeom>
        <a:noFill/>
        <a:ln w="9525">
          <a:noFill/>
          <a:miter lim="800000"/>
          <a:headEnd/>
          <a:tailEnd/>
        </a:ln>
      </xdr:spPr>
      <xdr:txBody>
        <a:bodyPr vertOverflow="clip" wrap="square" lIns="36576" tIns="27432" rIns="36576" bIns="0" anchor="t" upright="1"/>
        <a:lstStyle/>
        <a:p>
          <a:pPr algn="ctr" rtl="0">
            <a:defRPr sz="1000"/>
          </a:pPr>
          <a:r>
            <a:rPr lang="ru-RU" sz="1100" b="1" i="0" strike="noStrike">
              <a:solidFill>
                <a:srgbClr val="000000"/>
              </a:solidFill>
              <a:latin typeface="Times New Roman" pitchFamily="18" charset="0"/>
              <a:cs typeface="Times New Roman" pitchFamily="18" charset="0"/>
            </a:rPr>
            <a:t>2.1</a:t>
          </a:r>
          <a:r>
            <a:rPr lang="ru-RU" sz="1100" b="1" i="0" strike="noStrike" baseline="0">
              <a:solidFill>
                <a:srgbClr val="000000"/>
              </a:solidFill>
              <a:latin typeface="Times New Roman" pitchFamily="18" charset="0"/>
              <a:cs typeface="Times New Roman" pitchFamily="18" charset="0"/>
            </a:rPr>
            <a:t> </a:t>
          </a:r>
          <a:r>
            <a:rPr lang="ru-RU" sz="1100" b="1" i="0" strike="noStrike">
              <a:solidFill>
                <a:srgbClr val="000000"/>
              </a:solidFill>
              <a:latin typeface="Times New Roman" pitchFamily="18" charset="0"/>
              <a:cs typeface="Times New Roman" pitchFamily="18" charset="0"/>
            </a:rPr>
            <a:t>Сводные данные по бюджету времени</a:t>
          </a:r>
        </a:p>
      </xdr:txBody>
    </xdr:sp>
    <xdr:clientData/>
  </xdr:twoCellAnchor>
  <xdr:twoCellAnchor>
    <xdr:from>
      <xdr:col>13</xdr:col>
      <xdr:colOff>0</xdr:colOff>
      <xdr:row>0</xdr:row>
      <xdr:rowOff>0</xdr:rowOff>
    </xdr:from>
    <xdr:to>
      <xdr:col>80</xdr:col>
      <xdr:colOff>363855</xdr:colOff>
      <xdr:row>3</xdr:row>
      <xdr:rowOff>135313</xdr:rowOff>
    </xdr:to>
    <xdr:sp macro="" textlink="">
      <xdr:nvSpPr>
        <xdr:cNvPr id="6149" name="Rectangle 5">
          <a:extLst>
            <a:ext uri="{FF2B5EF4-FFF2-40B4-BE49-F238E27FC236}">
              <a16:creationId xmlns:a16="http://schemas.microsoft.com/office/drawing/2014/main" xmlns="" id="{00000000-0008-0000-0200-000005180000}"/>
            </a:ext>
          </a:extLst>
        </xdr:cNvPr>
        <xdr:cNvSpPr>
          <a:spLocks noChangeArrowheads="1"/>
        </xdr:cNvSpPr>
      </xdr:nvSpPr>
      <xdr:spPr bwMode="auto">
        <a:xfrm>
          <a:off x="1882140" y="0"/>
          <a:ext cx="8549640" cy="1821180"/>
        </a:xfrm>
        <a:prstGeom prst="rect">
          <a:avLst/>
        </a:prstGeom>
        <a:noFill/>
        <a:ln w="9525">
          <a:noFill/>
          <a:miter lim="800000"/>
          <a:headEnd/>
          <a:tailEnd/>
        </a:ln>
      </xdr:spPr>
      <xdr:txBody>
        <a:bodyPr vertOverflow="clip" wrap="square" lIns="54864" tIns="41148" rIns="0" bIns="0" anchor="t" upright="1"/>
        <a:lstStyle/>
        <a:p>
          <a:pPr algn="l" rtl="0">
            <a:defRPr sz="1000"/>
          </a:pPr>
          <a:endParaRPr lang="ru-RU" sz="800" b="1" i="1"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a:p>
          <a:pPr algn="l" rtl="0">
            <a:defRPr sz="1000"/>
          </a:pPr>
          <a:endParaRPr lang="ru-RU" sz="800" b="0" i="0" strike="noStrike">
            <a:solidFill>
              <a:srgbClr val="000000"/>
            </a:solidFill>
            <a:latin typeface="Arial Cyr"/>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0</xdr:row>
      <xdr:rowOff>178435</xdr:rowOff>
    </xdr:from>
    <xdr:to>
      <xdr:col>15</xdr:col>
      <xdr:colOff>590550</xdr:colOff>
      <xdr:row>181</xdr:row>
      <xdr:rowOff>0</xdr:rowOff>
    </xdr:to>
    <xdr:sp macro="" textlink="">
      <xdr:nvSpPr>
        <xdr:cNvPr id="3" name="TextBox 1">
          <a:extLst>
            <a:ext uri="{FF2B5EF4-FFF2-40B4-BE49-F238E27FC236}">
              <a16:creationId xmlns:a16="http://schemas.microsoft.com/office/drawing/2014/main" xmlns="" id="{00000000-0008-0000-0500-000003000000}"/>
            </a:ext>
          </a:extLst>
        </xdr:cNvPr>
        <xdr:cNvSpPr txBox="1">
          <a:spLocks noChangeArrowheads="1"/>
        </xdr:cNvSpPr>
      </xdr:nvSpPr>
      <xdr:spPr bwMode="auto">
        <a:xfrm>
          <a:off x="9525" y="178435"/>
          <a:ext cx="9315450" cy="29577665"/>
        </a:xfrm>
        <a:prstGeom prst="rect">
          <a:avLst/>
        </a:prstGeom>
        <a:noFill/>
        <a:ln w="9525">
          <a:noFill/>
          <a:miter lim="800000"/>
          <a:headEnd/>
          <a:tailEnd/>
        </a:ln>
      </xdr:spPr>
      <xdr:txBody>
        <a:bodyPr vertOverflow="clip" wrap="square" lIns="91440" tIns="45720" rIns="91440" bIns="45720" anchor="t" upright="1"/>
        <a:lstStyle/>
        <a:p>
          <a:r>
            <a:rPr lang="ru-RU" sz="1200" b="0" i="0" strike="noStrike">
              <a:solidFill>
                <a:srgbClr val="000000"/>
              </a:solidFill>
              <a:latin typeface="Times New Roman" pitchFamily="18" charset="0"/>
              <a:cs typeface="Times New Roman" pitchFamily="18" charset="0"/>
            </a:rPr>
            <a:t>      </a:t>
          </a:r>
          <a:r>
            <a:rPr lang="ru-RU" sz="1100" b="0" i="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1.1 Нормативная база реализации ППССЗ:</a:t>
          </a:r>
          <a:endParaRPr lang="ru-RU">
            <a:latin typeface="Times New Roman" pitchFamily="18" charset="0"/>
            <a:cs typeface="Times New Roman" pitchFamily="18" charset="0"/>
          </a:endParaRPr>
        </a:p>
        <a:p>
          <a:pPr eaLnBrk="1" fontAlgn="auto" latinLnBrk="0" hangingPunct="1"/>
          <a:r>
            <a:rPr lang="ru-RU" sz="1100">
              <a:latin typeface="Times New Roman" pitchFamily="18" charset="0"/>
              <a:ea typeface="+mn-ea"/>
              <a:cs typeface="Times New Roman" pitchFamily="18" charset="0"/>
            </a:rPr>
            <a:t>     Настоящий учебный план программы подготовки специалистов среднего звена </a:t>
          </a:r>
          <a:r>
            <a:rPr lang="ru-RU" sz="1100" b="1">
              <a:latin typeface="Times New Roman" pitchFamily="18" charset="0"/>
              <a:ea typeface="+mn-ea"/>
              <a:cs typeface="Times New Roman" pitchFamily="18" charset="0"/>
            </a:rPr>
            <a:t>государственного бюджетного профессионального</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образовательного учреждения </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Ростовской  области  "Ростовский - на - Дону   автотранспортный   колледж "</a:t>
          </a:r>
          <a:r>
            <a:rPr lang="ru-RU" sz="1100">
              <a:latin typeface="Times New Roman" pitchFamily="18" charset="0"/>
              <a:ea typeface="+mn-ea"/>
              <a:cs typeface="Times New Roman" pitchFamily="18" charset="0"/>
            </a:rPr>
            <a:t> разработан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соответствии со следующими нормативными документами:</a:t>
          </a:r>
        </a:p>
        <a:p>
          <a:r>
            <a:rPr lang="ru-RU" sz="1100">
              <a:latin typeface="Times New Roman" pitchFamily="18" charset="0"/>
              <a:ea typeface="+mn-ea"/>
              <a:cs typeface="Times New Roman" pitchFamily="18" charset="0"/>
            </a:rPr>
            <a:t>    - Федеральным законом Российской Федерации от 29 декабря 2012 г. №273-ФЗ «Об образовании в Российской Федерации»;</a:t>
          </a:r>
        </a:p>
        <a:p>
          <a:r>
            <a:rPr lang="ru-RU" sz="1100">
              <a:latin typeface="Times New Roman" pitchFamily="18" charset="0"/>
              <a:ea typeface="+mn-ea"/>
              <a:cs typeface="Times New Roman" pitchFamily="18" charset="0"/>
            </a:rPr>
            <a:t>    - федеральным государственным образовательным стандартом среднего профессионального образования по  специальности</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a:t>
          </a:r>
          <a:r>
            <a:rPr lang="ru-RU" sz="1100" b="1" i="0" u="none">
              <a:latin typeface="Times New Roman" pitchFamily="18" charset="0"/>
              <a:ea typeface="+mn-ea"/>
              <a:cs typeface="Times New Roman" pitchFamily="18" charset="0"/>
            </a:rPr>
            <a:t>43.02.06</a:t>
          </a:r>
          <a:r>
            <a:rPr lang="ru-RU" sz="1100" b="1" i="0" u="none" baseline="0">
              <a:latin typeface="Times New Roman" pitchFamily="18" charset="0"/>
              <a:ea typeface="+mn-ea"/>
              <a:cs typeface="Times New Roman" pitchFamily="18" charset="0"/>
            </a:rPr>
            <a:t> "Сервис на транспорте (по видам транспорта)", </a:t>
          </a:r>
          <a:r>
            <a:rPr lang="ru-RU" sz="1100">
              <a:latin typeface="Times New Roman" pitchFamily="18" charset="0"/>
              <a:ea typeface="+mn-ea"/>
              <a:cs typeface="Times New Roman" pitchFamily="18" charset="0"/>
            </a:rPr>
            <a:t>утвержденным приказом Министерства образования и науки России от от 07.05.2014 N 470, зарегистр. Министерством юстиции </a:t>
          </a:r>
          <a:r>
            <a:rPr lang="ru-RU" sz="110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(рег. № </a:t>
          </a:r>
          <a:r>
            <a:rPr lang="ru-RU" sz="1100" b="1" i="0" u="sng">
              <a:latin typeface="Times New Roman" pitchFamily="18" charset="0"/>
              <a:ea typeface="+mn-ea"/>
              <a:cs typeface="Times New Roman" pitchFamily="18" charset="0"/>
            </a:rPr>
            <a:t>32767</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от </a:t>
          </a:r>
          <a:r>
            <a:rPr lang="ru-RU" sz="1100" b="1" i="0" u="sng">
              <a:latin typeface="Times New Roman" pitchFamily="18" charset="0"/>
              <a:ea typeface="+mn-ea"/>
              <a:cs typeface="Times New Roman" pitchFamily="18" charset="0"/>
            </a:rPr>
            <a:t>18</a:t>
          </a:r>
          <a:r>
            <a:rPr lang="ru-RU" sz="1100" b="1" i="0" u="sng" baseline="0">
              <a:latin typeface="Times New Roman" pitchFamily="18" charset="0"/>
              <a:ea typeface="+mn-ea"/>
              <a:cs typeface="Times New Roman" pitchFamily="18" charset="0"/>
            </a:rPr>
            <a:t> июня</a:t>
          </a:r>
          <a:r>
            <a:rPr lang="ru-RU" sz="1100" b="1" i="0" u="sng">
              <a:latin typeface="Times New Roman" pitchFamily="18" charset="0"/>
              <a:ea typeface="+mn-ea"/>
              <a:cs typeface="Times New Roman" pitchFamily="18" charset="0"/>
            </a:rPr>
            <a:t> 2014г</a:t>
          </a:r>
          <a:r>
            <a:rPr lang="ru-RU" sz="1100" b="0" i="0">
              <a:latin typeface="Times New Roman" pitchFamily="18" charset="0"/>
              <a:ea typeface="+mn-ea"/>
              <a:cs typeface="Times New Roman" pitchFamily="18" charset="0"/>
            </a:rPr>
            <a:t>.)</a:t>
          </a:r>
          <a:r>
            <a:rPr lang="ru-RU" sz="1100">
              <a:latin typeface="Times New Roman" pitchFamily="18" charset="0"/>
              <a:ea typeface="+mn-ea"/>
              <a:cs typeface="Times New Roman" pitchFamily="18" charset="0"/>
            </a:rPr>
            <a:t> ;</a:t>
          </a:r>
        </a:p>
        <a:p>
          <a:r>
            <a:rPr lang="ru-RU" sz="1100">
              <a:latin typeface="Times New Roman" pitchFamily="18" charset="0"/>
              <a:ea typeface="+mn-ea"/>
              <a:cs typeface="Times New Roman" pitchFamily="18" charset="0"/>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p>
        <a:p>
          <a:r>
            <a:rPr lang="ru-RU" sz="1100">
              <a:latin typeface="Times New Roman" pitchFamily="18" charset="0"/>
              <a:ea typeface="+mn-ea"/>
              <a:cs typeface="Times New Roman" pitchFamily="18" charset="0"/>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p>
        <a:p>
          <a:r>
            <a:rPr lang="ru-RU" sz="1100">
              <a:latin typeface="Times New Roman" pitchFamily="18" charset="0"/>
              <a:ea typeface="+mn-ea"/>
              <a:cs typeface="Times New Roman" pitchFamily="18" charset="0"/>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p>
        <a:p>
          <a:r>
            <a:rPr lang="ru-RU" sz="1100">
              <a:latin typeface="Times New Roman" pitchFamily="18" charset="0"/>
              <a:ea typeface="+mn-ea"/>
              <a:cs typeface="Times New Roman" pitchFamily="18" charset="0"/>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p>
        <a:p>
          <a:r>
            <a:rPr lang="ru-RU" sz="1100">
              <a:latin typeface="Times New Roman" pitchFamily="18" charset="0"/>
              <a:ea typeface="+mn-ea"/>
              <a:cs typeface="Times New Roman" pitchFamily="18" charset="0"/>
            </a:rPr>
            <a:t>   - письмом Минобрнауки России от 20.10.2010г. №12-696 «О разъяснениях по формированию учебного плана ОПОП НПО/СПО»;</a:t>
          </a:r>
        </a:p>
        <a:p>
          <a:r>
            <a:rPr lang="ru-RU" sz="1100">
              <a:latin typeface="Times New Roman" pitchFamily="18" charset="0"/>
              <a:ea typeface="+mn-ea"/>
              <a:cs typeface="Times New Roman" pitchFamily="18" charset="0"/>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p>
        <a:p>
          <a:r>
            <a:rPr lang="ru-RU" sz="1100">
              <a:latin typeface="Times New Roman" pitchFamily="18" charset="0"/>
              <a:ea typeface="+mn-ea"/>
              <a:cs typeface="Times New Roman" pitchFamily="18" charset="0"/>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p>
        <a:p>
          <a:endParaRPr lang="ru-RU" sz="110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1.2 Организация учебного процесса и режим занятий:</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Настоящий рабочий учебный план вводится с 01.09.2018 г.   </a:t>
          </a:r>
        </a:p>
        <a:p>
          <a:r>
            <a:rPr lang="ru-RU" sz="1100">
              <a:latin typeface="Times New Roman" pitchFamily="18" charset="0"/>
              <a:ea typeface="+mn-ea"/>
              <a:cs typeface="Times New Roman" pitchFamily="18" charset="0"/>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p>
        <a:p>
          <a:pPr eaLnBrk="1" fontAlgn="auto" latinLnBrk="0" hangingPunct="1"/>
          <a:r>
            <a:rPr lang="ru-RU" sz="1100">
              <a:latin typeface="Times New Roman" pitchFamily="18" charset="0"/>
              <a:ea typeface="+mn-ea"/>
              <a:cs typeface="Times New Roman" pitchFamily="18" charset="0"/>
            </a:rPr>
            <a:t>        Учебный год включает в себя два учебных семестра (полугодия).</a:t>
          </a:r>
        </a:p>
        <a:p>
          <a:r>
            <a:rPr lang="ru-RU" sz="1100">
              <a:latin typeface="Times New Roman" pitchFamily="18" charset="0"/>
              <a:ea typeface="+mn-ea"/>
              <a:cs typeface="Times New Roman" pitchFamily="18" charset="0"/>
            </a:rPr>
            <a:t>       Продолжительность учебной недели - пятидневная.     </a:t>
          </a:r>
        </a:p>
        <a:p>
          <a:r>
            <a:rPr lang="ru-RU" sz="1100">
              <a:latin typeface="Times New Roman" pitchFamily="18" charset="0"/>
              <a:ea typeface="+mn-ea"/>
              <a:cs typeface="Times New Roman" pitchFamily="18" charset="0"/>
            </a:rPr>
            <a:t>       Продолжительность занятий: предусмотрена группировка парами (1 час 30 мин), режим занятий - односменный .</a:t>
          </a:r>
        </a:p>
        <a:p>
          <a:r>
            <a:rPr lang="ru-RU" sz="1100">
              <a:latin typeface="Times New Roman" pitchFamily="18" charset="0"/>
              <a:ea typeface="+mn-ea"/>
              <a:cs typeface="Times New Roman" pitchFamily="18" charset="0"/>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p>
        <a:p>
          <a:r>
            <a:rPr lang="ru-RU" sz="1100">
              <a:latin typeface="Times New Roman" pitchFamily="18" charset="0"/>
              <a:ea typeface="+mn-ea"/>
              <a:cs typeface="Times New Roman" pitchFamily="18" charset="0"/>
            </a:rPr>
            <a:t>              Общий объем каникулярного времени в учебном году составляет 11 недель, в том числе две недели в зимний период.</a:t>
          </a:r>
        </a:p>
        <a:p>
          <a:r>
            <a:rPr lang="ru-RU" sz="1100">
              <a:latin typeface="Times New Roman" pitchFamily="18" charset="0"/>
              <a:ea typeface="+mn-ea"/>
              <a:cs typeface="Times New Roman" pitchFamily="18" charset="0"/>
            </a:rPr>
            <a:t>       Академический час устанавливается продолжительностью 45 минут.</a:t>
          </a:r>
        </a:p>
        <a:p>
          <a:r>
            <a:rPr lang="ru-RU" sz="1100">
              <a:latin typeface="Times New Roman" pitchFamily="18" charset="0"/>
              <a:ea typeface="+mn-ea"/>
              <a:cs typeface="Times New Roman" pitchFamily="18" charset="0"/>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p>
        <a:p>
          <a:r>
            <a:rPr lang="ru-RU" sz="1100">
              <a:latin typeface="Times New Roman" pitchFamily="18" charset="0"/>
              <a:ea typeface="+mn-ea"/>
              <a:cs typeface="Times New Roman" pitchFamily="18" charset="0"/>
            </a:rPr>
            <a:t>      Формы проведения консультаций - групповые.</a:t>
          </a:r>
        </a:p>
        <a:p>
          <a:r>
            <a:rPr lang="ru-RU" sz="1100">
              <a:latin typeface="Times New Roman" pitchFamily="18" charset="0"/>
              <a:ea typeface="+mn-ea"/>
              <a:cs typeface="Times New Roman" pitchFamily="18" charset="0"/>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p>
        <a:p>
          <a:r>
            <a:rPr lang="ru-RU" sz="1100">
              <a:latin typeface="Times New Roman" pitchFamily="18" charset="0"/>
              <a:ea typeface="+mn-ea"/>
              <a:cs typeface="Times New Roman" pitchFamily="18" charset="0"/>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p>
        <a:p>
          <a:r>
            <a:rPr lang="ru-RU" sz="1100">
              <a:latin typeface="Times New Roman" pitchFamily="18" charset="0"/>
              <a:ea typeface="+mn-ea"/>
              <a:cs typeface="Times New Roman" pitchFamily="18" charset="0"/>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p>
        <a:p>
          <a:r>
            <a:rPr lang="ru-RU" sz="1100">
              <a:latin typeface="Times New Roman" pitchFamily="18" charset="0"/>
              <a:ea typeface="+mn-ea"/>
              <a:cs typeface="Times New Roman" pitchFamily="18" charset="0"/>
            </a:rPr>
            <a:t>      Профессиональный учебный цикл предусматривает изучение дисциплины "Безопасность жизнедеятельности". Обязательный объем часов на дисциплину составляет 68 часов, из них на освоение основ военной службы - 48 часов. </a:t>
          </a:r>
        </a:p>
        <a:p>
          <a:r>
            <a:rPr lang="ru-RU" sz="1100">
              <a:latin typeface="Times New Roman" pitchFamily="18" charset="0"/>
              <a:ea typeface="+mn-ea"/>
              <a:cs typeface="Times New Roman" pitchFamily="18" charset="0"/>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p>
        <a:p>
          <a:r>
            <a:rPr lang="ru-RU" sz="1100">
              <a:latin typeface="Times New Roman" pitchFamily="18" charset="0"/>
              <a:ea typeface="+mn-ea"/>
              <a:cs typeface="Times New Roman" pitchFamily="18" charset="0"/>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p>
        <a:p>
          <a:r>
            <a:rPr lang="ru-RU" sz="1100">
              <a:latin typeface="Times New Roman" pitchFamily="18" charset="0"/>
              <a:ea typeface="+mn-ea"/>
              <a:cs typeface="Times New Roman" pitchFamily="18" charset="0"/>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p>
        <a:p>
          <a:r>
            <a:rPr lang="ru-RU" sz="1100">
              <a:latin typeface="Times New Roman" pitchFamily="18" charset="0"/>
              <a:ea typeface="+mn-ea"/>
              <a:cs typeface="Times New Roman" pitchFamily="18" charset="0"/>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p>
        <a:p>
          <a:r>
            <a:rPr lang="ru-RU" sz="1100">
              <a:latin typeface="Times New Roman" pitchFamily="18" charset="0"/>
              <a:ea typeface="+mn-ea"/>
              <a:cs typeface="Times New Roman" pitchFamily="18" charset="0"/>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p>
        <a:p>
          <a:r>
            <a:rPr lang="ru-RU" sz="1100">
              <a:latin typeface="Times New Roman" pitchFamily="18" charset="0"/>
              <a:ea typeface="+mn-ea"/>
              <a:cs typeface="Times New Roman" pitchFamily="18" charset="0"/>
            </a:rPr>
            <a:t>       В период летних каникул, с юношами проводятся пятидневные учебные  сборы на базах воинских частей, определенных военными комиссариатами на основании совместного приказа Минобрнауки  РФ и Минобороны  РФ от 24.02.10 № 96/134.</a:t>
          </a:r>
        </a:p>
        <a:p>
          <a:r>
            <a:rPr lang="ru-RU" sz="1100">
              <a:latin typeface="Times New Roman" pitchFamily="18" charset="0"/>
              <a:ea typeface="+mn-ea"/>
              <a:cs typeface="Times New Roman" pitchFamily="18" charset="0"/>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p>
        <a:p>
          <a:r>
            <a:rPr lang="ru-RU" sz="1100">
              <a:latin typeface="Times New Roman" pitchFamily="18" charset="0"/>
              <a:ea typeface="+mn-ea"/>
              <a:cs typeface="Times New Roman" pitchFamily="18" charset="0"/>
            </a:rPr>
            <a:t>       При реализации ППССЗ предусматриваются следующие виды практик: учебная и производственная.</a:t>
          </a:r>
        </a:p>
        <a:p>
          <a:r>
            <a:rPr lang="ru-RU" sz="1100">
              <a:latin typeface="Times New Roman" pitchFamily="18" charset="0"/>
              <a:ea typeface="+mn-ea"/>
              <a:cs typeface="Times New Roman" pitchFamily="18" charset="0"/>
            </a:rPr>
            <a:t>       Производственная практика состоит из двух этапов: практики по профилю специальности и преддипломной практики.</a:t>
          </a:r>
        </a:p>
        <a:p>
          <a:r>
            <a:rPr lang="ru-RU" sz="1100">
              <a:latin typeface="Times New Roman" pitchFamily="18" charset="0"/>
              <a:ea typeface="+mn-ea"/>
              <a:cs typeface="Times New Roman" pitchFamily="18" charset="0"/>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p>
        <a:p>
          <a:r>
            <a:rPr lang="ru-RU" sz="1100">
              <a:latin typeface="Times New Roman" pitchFamily="18" charset="0"/>
              <a:ea typeface="+mn-ea"/>
              <a:cs typeface="Times New Roman" pitchFamily="18" charset="0"/>
            </a:rPr>
            <a:t>      Учебным планом предусматривается  практика в количестве 14 недель, в том числе: учебная практика – 6 недель, практика по профилю специальности – 8 недель.</a:t>
          </a:r>
        </a:p>
        <a:p>
          <a:r>
            <a:rPr lang="ru-RU" sz="1100">
              <a:latin typeface="Times New Roman" pitchFamily="18" charset="0"/>
              <a:ea typeface="+mn-ea"/>
              <a:cs typeface="Times New Roman" pitchFamily="18" charset="0"/>
            </a:rPr>
            <a:t>       Преддипломная практика – 4 недели. Преддипломная практика проводится концентрированно.</a:t>
          </a:r>
          <a:endParaRPr lang="ru-RU" sz="1100" b="0" i="1">
            <a:latin typeface="Times New Roman" pitchFamily="18" charset="0"/>
            <a:ea typeface="+mn-ea"/>
            <a:cs typeface="Times New Roman" pitchFamily="18" charset="0"/>
          </a:endParaRPr>
        </a:p>
        <a:p>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Практикоориентированность при освоении ППССЗ</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базовой подготовки при очной форме получения образования составляет  53,</a:t>
          </a:r>
          <a:r>
            <a:rPr lang="ru-RU" sz="1100" baseline="0">
              <a:latin typeface="Times New Roman" pitchFamily="18" charset="0"/>
              <a:ea typeface="+mn-ea"/>
              <a:cs typeface="Times New Roman" pitchFamily="18" charset="0"/>
            </a:rPr>
            <a:t> 7</a:t>
          </a:r>
          <a:r>
            <a:rPr lang="ru-RU" sz="1100">
              <a:latin typeface="Times New Roman" pitchFamily="18" charset="0"/>
              <a:ea typeface="+mn-ea"/>
              <a:cs typeface="Times New Roman" pitchFamily="18" charset="0"/>
            </a:rPr>
            <a:t> %.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Порядок проведения учебной и производственной практики                                                                             </a:t>
          </a:r>
          <a:endParaRPr lang="ru-RU" sz="1100">
            <a:latin typeface="Times New Roman" pitchFamily="18" charset="0"/>
            <a:ea typeface="+mn-ea"/>
            <a:cs typeface="Times New Roman" pitchFamily="18" charset="0"/>
          </a:endParaRPr>
        </a:p>
        <a:p>
          <a:endParaRPr lang="ru-RU" sz="1100" b="0" i="0">
            <a:latin typeface="Times New Roman" pitchFamily="18" charset="0"/>
            <a:ea typeface="+mn-ea"/>
            <a:cs typeface="Times New Roman" pitchFamily="18" charset="0"/>
          </a:endParaRPr>
        </a:p>
        <a:p>
          <a:pPr algn="l"/>
          <a:r>
            <a:rPr lang="ru-RU" sz="1100" b="0" i="0">
              <a:latin typeface="Times New Roman" pitchFamily="18" charset="0"/>
              <a:ea typeface="+mn-ea"/>
              <a:cs typeface="Times New Roman" pitchFamily="18" charset="0"/>
            </a:rPr>
            <a:t>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Предусмотрено</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проведение следующих практик:             </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 </a:t>
          </a:r>
          <a:r>
            <a:rPr lang="ru-RU" sz="1100" b="0" i="1">
              <a:latin typeface="Times New Roman" pitchFamily="18" charset="0"/>
              <a:ea typeface="+mn-ea"/>
              <a:cs typeface="Times New Roman" pitchFamily="18" charset="0"/>
            </a:rPr>
            <a:t>Индекс        Наименование практик                                                                            Курс       Время в неделях      Время в часах</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УП.01     Учебная практика                                                                                                  2                      3                            108         </a:t>
          </a:r>
        </a:p>
        <a:p>
          <a:pPr algn="l" rtl="1"/>
          <a:r>
            <a:rPr lang="ru-RU" sz="1100" b="0" i="0">
              <a:latin typeface="Times New Roman" pitchFamily="18" charset="0"/>
              <a:ea typeface="+mn-ea"/>
              <a:cs typeface="Times New Roman" pitchFamily="18" charset="0"/>
            </a:rPr>
            <a:t>УП.02     Учебная практика                                                                                                  2                      1                            36</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УП.03     Учебная практика                                                                                                  3                      1                            36</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УП.04     Учебная практика                                                                                                  3                      1                            36</a:t>
          </a:r>
        </a:p>
        <a:p>
          <a:pPr algn="l" rtl="1"/>
          <a:r>
            <a:rPr lang="ru-RU" sz="1100" b="0" i="0">
              <a:latin typeface="Times New Roman" pitchFamily="18" charset="0"/>
              <a:ea typeface="+mn-ea"/>
              <a:cs typeface="Times New Roman" pitchFamily="18" charset="0"/>
            </a:rPr>
            <a:t>ПП.01     Производственная практика по профилю специальности                                2                      3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a:r>
            <a:rPr lang="ru-RU" sz="1100" b="0" i="0">
              <a:latin typeface="Times New Roman" pitchFamily="18" charset="0"/>
              <a:ea typeface="+mn-ea"/>
              <a:cs typeface="Times New Roman" pitchFamily="18" charset="0"/>
            </a:rPr>
            <a:t>ПП.02     Производственная практика по профилю специальности                               </a:t>
          </a:r>
          <a:r>
            <a:rPr lang="ru-RU" sz="1100" b="0" i="0" baseline="0">
              <a:latin typeface="Times New Roman" pitchFamily="18" charset="0"/>
              <a:ea typeface="+mn-ea"/>
              <a:cs typeface="Times New Roman" pitchFamily="18" charset="0"/>
            </a:rPr>
            <a:t> </a:t>
          </a:r>
          <a:r>
            <a:rPr lang="ru-RU" sz="1100" b="0" i="0">
              <a:latin typeface="Times New Roman" pitchFamily="18" charset="0"/>
              <a:ea typeface="+mn-ea"/>
              <a:cs typeface="Times New Roman" pitchFamily="18" charset="0"/>
            </a:rPr>
            <a:t>3                     </a:t>
          </a:r>
          <a:r>
            <a:rPr lang="ru-RU" sz="1100" b="0" i="0" baseline="0">
              <a:latin typeface="Times New Roman" pitchFamily="18" charset="0"/>
              <a:ea typeface="+mn-ea"/>
              <a:cs typeface="Times New Roman" pitchFamily="18" charset="0"/>
            </a:rPr>
            <a:t> 2</a:t>
          </a:r>
          <a:r>
            <a:rPr lang="ru-RU" sz="1100" b="0" i="0">
              <a:latin typeface="Times New Roman" pitchFamily="18" charset="0"/>
              <a:ea typeface="+mn-ea"/>
              <a:cs typeface="Times New Roman" pitchFamily="18" charset="0"/>
            </a:rPr>
            <a:t>                            72 </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ПП.03     Производственная практика по профилю специальности                                3                     </a:t>
          </a:r>
          <a:r>
            <a:rPr lang="ru-RU" sz="1100" b="0" i="0" baseline="0">
              <a:latin typeface="Times New Roman" pitchFamily="18" charset="0"/>
              <a:ea typeface="+mn-ea"/>
              <a:cs typeface="Times New Roman" pitchFamily="18" charset="0"/>
            </a:rPr>
            <a:t> 3</a:t>
          </a:r>
          <a:r>
            <a:rPr lang="ru-RU" sz="1100" b="0" i="0">
              <a:latin typeface="Times New Roman" pitchFamily="18" charset="0"/>
              <a:ea typeface="+mn-ea"/>
              <a:cs typeface="Times New Roman" pitchFamily="18" charset="0"/>
            </a:rPr>
            <a:t>                            108</a:t>
          </a:r>
          <a:endParaRPr lang="ru-RU">
            <a:latin typeface="Times New Roman" pitchFamily="18" charset="0"/>
            <a:cs typeface="Times New Roman" pitchFamily="18" charset="0"/>
          </a:endParaRPr>
        </a:p>
        <a:p>
          <a:pPr algn="l" rtl="1" eaLnBrk="1" fontAlgn="auto" latinLnBrk="0" hangingPunct="1"/>
          <a:r>
            <a:rPr lang="ru-RU" sz="1100" b="0" i="0">
              <a:latin typeface="Times New Roman" pitchFamily="18" charset="0"/>
              <a:ea typeface="+mn-ea"/>
              <a:cs typeface="Times New Roman" pitchFamily="18" charset="0"/>
            </a:rPr>
            <a:t>ПДП        Преддипломная практика                                                                                    3                     </a:t>
          </a:r>
          <a:r>
            <a:rPr lang="ru-RU" sz="1100" b="0" i="0" baseline="0">
              <a:latin typeface="Times New Roman" pitchFamily="18" charset="0"/>
              <a:ea typeface="+mn-ea"/>
              <a:cs typeface="Times New Roman" pitchFamily="18" charset="0"/>
            </a:rPr>
            <a:t> 4</a:t>
          </a:r>
          <a:r>
            <a:rPr lang="ru-RU" sz="1100" b="0" i="0">
              <a:latin typeface="Times New Roman" pitchFamily="18" charset="0"/>
              <a:ea typeface="+mn-ea"/>
              <a:cs typeface="Times New Roman" pitchFamily="18" charset="0"/>
            </a:rPr>
            <a:t>                          144</a:t>
          </a:r>
          <a:endParaRPr lang="ru-RU" sz="1100" b="0" i="1">
            <a:latin typeface="Times New Roman" pitchFamily="18" charset="0"/>
            <a:ea typeface="+mn-ea"/>
            <a:cs typeface="Times New Roman" pitchFamily="18" charset="0"/>
          </a:endParaRPr>
        </a:p>
        <a:p>
          <a:pPr algn="l" rtl="1"/>
          <a:endParaRPr lang="ru-RU" sz="1100" b="0" i="1">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Учебная практика проводится в  учебной</a:t>
          </a:r>
          <a:r>
            <a:rPr lang="ru-RU" sz="1100" b="0" i="0" baseline="0">
              <a:latin typeface="Times New Roman" pitchFamily="18" charset="0"/>
              <a:ea typeface="+mn-ea"/>
              <a:cs typeface="Times New Roman" pitchFamily="18" charset="0"/>
            </a:rPr>
            <a:t> лаборатории колледжа  и в специализированных учебных классах</a:t>
          </a:r>
          <a:r>
            <a:rPr lang="ru-RU" sz="1100" b="0" i="0">
              <a:latin typeface="Times New Roman" pitchFamily="18" charset="0"/>
              <a:ea typeface="+mn-ea"/>
              <a:cs typeface="Times New Roman" pitchFamily="18" charset="0"/>
            </a:rPr>
            <a:t>.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endParaRPr lang="ru-RU" sz="1100" b="0" i="1">
            <a:latin typeface="Times New Roman" pitchFamily="18" charset="0"/>
            <a:ea typeface="+mn-ea"/>
            <a:cs typeface="Times New Roman" pitchFamily="18" charset="0"/>
          </a:endParaRPr>
        </a:p>
        <a:p>
          <a:pPr algn="l"/>
          <a:r>
            <a:rPr lang="ru-RU" sz="1100" b="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Учебная практика и практика по профилю специальности проводятся непрерывно. </a:t>
          </a:r>
          <a:endParaRPr lang="ru-RU">
            <a:latin typeface="Times New Roman" pitchFamily="18" charset="0"/>
            <a:cs typeface="Times New Roman" pitchFamily="18" charset="0"/>
          </a:endParaRPr>
        </a:p>
        <a:p>
          <a:pPr algn="l"/>
          <a:r>
            <a:rPr lang="ru-RU" sz="1100">
              <a:latin typeface="Times New Roman" pitchFamily="18" charset="0"/>
              <a:ea typeface="+mn-ea"/>
              <a:cs typeface="Times New Roman" pitchFamily="18" charset="0"/>
            </a:rPr>
            <a:t>Преддипломная практика проводится непрерывно после освоения учебной практики и практики по профилю специальности.</a:t>
          </a:r>
          <a:endParaRPr lang="ru-RU">
            <a:latin typeface="Times New Roman" pitchFamily="18" charset="0"/>
            <a:cs typeface="Times New Roman" pitchFamily="18" charset="0"/>
          </a:endParaRPr>
        </a:p>
        <a:p>
          <a:pPr algn="l" rtl="1" eaLnBrk="1" fontAlgn="auto" latinLnBrk="0" hangingPunct="1"/>
          <a:r>
            <a:rPr lang="ru-RU" sz="1100">
              <a:latin typeface="Times New Roman" pitchFamily="18" charset="0"/>
              <a:ea typeface="+mn-ea"/>
              <a:cs typeface="Times New Roman" pitchFamily="18" charset="0"/>
            </a:rPr>
            <a:t>В рамках </a:t>
          </a:r>
          <a:r>
            <a:rPr lang="ru-RU" sz="1100" baseline="0">
              <a:latin typeface="Times New Roman" pitchFamily="18" charset="0"/>
              <a:ea typeface="+mn-ea"/>
              <a:cs typeface="Times New Roman" pitchFamily="18" charset="0"/>
            </a:rPr>
            <a:t> профессионального модуля ПМ.04</a:t>
          </a:r>
          <a:r>
            <a:rPr lang="ru-RU" sz="1100">
              <a:latin typeface="Times New Roman" pitchFamily="18" charset="0"/>
              <a:ea typeface="+mn-ea"/>
              <a:cs typeface="Times New Roman" pitchFamily="18" charset="0"/>
            </a:rPr>
            <a:t> предусмотрено освоение  профессии рабочего</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13078 "Контроль технического состояния автотранспортных</a:t>
          </a:r>
          <a:r>
            <a:rPr lang="ru-RU" sz="1100" baseline="0">
              <a:latin typeface="Times New Roman" pitchFamily="18" charset="0"/>
              <a:ea typeface="+mn-ea"/>
              <a:cs typeface="Times New Roman" pitchFamily="18" charset="0"/>
            </a:rPr>
            <a:t> средств"</a:t>
          </a:r>
          <a:r>
            <a:rPr lang="ru-RU" sz="1100">
              <a:latin typeface="Times New Roman" pitchFamily="18" charset="0"/>
              <a:ea typeface="+mn-ea"/>
              <a:cs typeface="Times New Roman" pitchFamily="18" charset="0"/>
            </a:rPr>
            <a:t>. По результатам освоения модуля ППССЗ СПО, который включает в себя учебную практику и производственную практику (по профилю специальности), студенту</a:t>
          </a:r>
          <a:r>
            <a:rPr lang="ru-RU" sz="1100" baseline="0">
              <a:latin typeface="Times New Roman" pitchFamily="18" charset="0"/>
              <a:ea typeface="+mn-ea"/>
              <a:cs typeface="Times New Roman" pitchFamily="18" charset="0"/>
            </a:rPr>
            <a:t> присваивается квалификация "Контролер технического состояния автотранспотных средств" и выдается</a:t>
          </a:r>
          <a:r>
            <a:rPr lang="ru-RU" sz="1100">
              <a:latin typeface="Times New Roman" pitchFamily="18" charset="0"/>
              <a:ea typeface="+mn-ea"/>
              <a:cs typeface="Times New Roman" pitchFamily="18" charset="0"/>
            </a:rPr>
            <a:t> документ (свидетельство) об уровне квалификации. </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r>
            <a:rPr lang="ru-RU" sz="1100" b="1">
              <a:latin typeface="Times New Roman" pitchFamily="18" charset="0"/>
              <a:ea typeface="+mn-ea"/>
              <a:cs typeface="Times New Roman" pitchFamily="18" charset="0"/>
            </a:rPr>
            <a:t>    1.3 Общеобразовательный цикл </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 относится к </a:t>
          </a:r>
          <a:r>
            <a:rPr lang="ru-RU" sz="1100" b="0" baseline="0">
              <a:latin typeface="Times New Roman" pitchFamily="18" charset="0"/>
              <a:ea typeface="+mn-ea"/>
              <a:cs typeface="Times New Roman" pitchFamily="18" charset="0"/>
            </a:rPr>
            <a:t> социально-эконом</a:t>
          </a:r>
          <a:r>
            <a:rPr lang="ru-RU" sz="1100" b="0">
              <a:latin typeface="Times New Roman" pitchFamily="18" charset="0"/>
              <a:ea typeface="+mn-ea"/>
              <a:cs typeface="Times New Roman" pitchFamily="18" charset="0"/>
            </a:rPr>
            <a:t>ическому профилю профессионального образования.</a:t>
          </a:r>
          <a:endParaRPr lang="ru-RU" sz="1100">
            <a:latin typeface="Times New Roman" pitchFamily="18" charset="0"/>
            <a:ea typeface="+mn-ea"/>
            <a:cs typeface="Times New Roman" pitchFamily="18" charset="0"/>
          </a:endParaRPr>
        </a:p>
        <a:p>
          <a:r>
            <a:rPr lang="ru-RU" sz="1100" b="0">
              <a:latin typeface="Times New Roman" pitchFamily="18" charset="0"/>
              <a:ea typeface="+mn-ea"/>
              <a:cs typeface="Times New Roman" pitchFamily="18" charset="0"/>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ru-RU" sz="1100" b="0" baseline="0">
              <a:latin typeface="Times New Roman" pitchFamily="18" charset="0"/>
              <a:ea typeface="+mn-ea"/>
              <a:cs typeface="Times New Roman" pitchFamily="18" charset="0"/>
            </a:rPr>
            <a:t> </a:t>
          </a:r>
          <a:r>
            <a:rPr lang="ru-RU" sz="1100" b="1" i="0">
              <a:latin typeface="Times New Roman" pitchFamily="18" charset="0"/>
              <a:ea typeface="+mn-ea"/>
              <a:cs typeface="Times New Roman" pitchFamily="18" charset="0"/>
            </a:rPr>
            <a:t>43.02.06</a:t>
          </a:r>
          <a:r>
            <a:rPr lang="ru-RU" sz="1100" b="1" i="0" baseline="0">
              <a:latin typeface="Times New Roman" pitchFamily="18" charset="0"/>
              <a:ea typeface="+mn-ea"/>
              <a:cs typeface="Times New Roman" pitchFamily="18" charset="0"/>
            </a:rPr>
            <a:t> "Сервис на транспорте (по видам транспорта)"</a:t>
          </a:r>
          <a:r>
            <a:rPr lang="ru-RU" sz="1100" b="1">
              <a:latin typeface="Times New Roman" pitchFamily="18" charset="0"/>
              <a:ea typeface="+mn-ea"/>
              <a:cs typeface="Times New Roman" pitchFamily="18" charset="0"/>
            </a:rPr>
            <a:t> </a:t>
          </a:r>
          <a:r>
            <a:rPr lang="ru-RU" sz="1100" b="0">
              <a:latin typeface="Times New Roman" pitchFamily="18" charset="0"/>
              <a:ea typeface="+mn-ea"/>
              <a:cs typeface="Times New Roman" pitchFamily="18" charset="0"/>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Учебное время, отведенное на теоретическое обучение (1404) час. распределяется на изучение 14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p>
        <a:p>
          <a:r>
            <a:rPr lang="ru-RU" sz="1100">
              <a:latin typeface="Times New Roman" pitchFamily="18" charset="0"/>
              <a:ea typeface="+mn-ea"/>
              <a:cs typeface="Times New Roman" pitchFamily="18" charset="0"/>
            </a:rPr>
            <a:t>Четыре  дисциплины: математика: алгебра и начала математического анализа, геометрия; экономика; право; информатика изучаются углубленно с учетом  профиля осваиваемой специальности.</a:t>
          </a:r>
        </a:p>
        <a:p>
          <a:r>
            <a:rPr lang="ru-RU" sz="1100">
              <a:latin typeface="Times New Roman" pitchFamily="18" charset="0"/>
              <a:ea typeface="+mn-ea"/>
              <a:cs typeface="Times New Roman" pitchFamily="18" charset="0"/>
            </a:rPr>
            <a:t>        На самостоятельную внеаудиторную работу отводится 50% учебного времени от обязательной аудиторной нагрузки (в час.).</a:t>
          </a:r>
        </a:p>
        <a:p>
          <a:r>
            <a:rPr lang="ru-RU" sz="1100">
              <a:latin typeface="Times New Roman" pitchFamily="18" charset="0"/>
              <a:ea typeface="+mn-ea"/>
              <a:cs typeface="Times New Roman" pitchFamily="18" charset="0"/>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p>
        <a:p>
          <a:r>
            <a:rPr lang="ru-RU" sz="1100">
              <a:latin typeface="Times New Roman" pitchFamily="18" charset="0"/>
              <a:ea typeface="+mn-ea"/>
              <a:cs typeface="Times New Roman" pitchFamily="18" charset="0"/>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p>
        <a:p>
          <a:r>
            <a:rPr lang="ru-RU" sz="1100">
              <a:latin typeface="Times New Roman" pitchFamily="18" charset="0"/>
              <a:ea typeface="+mn-ea"/>
              <a:cs typeface="Times New Roman" pitchFamily="18" charset="0"/>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p>
        <a:p>
          <a:r>
            <a:rPr lang="ru-RU" sz="1100">
              <a:latin typeface="Times New Roman" pitchFamily="18" charset="0"/>
              <a:ea typeface="+mn-ea"/>
              <a:cs typeface="Times New Roman" pitchFamily="18" charset="0"/>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p>
        <a:p>
          <a:r>
            <a:rPr lang="ru-RU" sz="1100">
              <a:latin typeface="Times New Roman" pitchFamily="18" charset="0"/>
              <a:ea typeface="+mn-ea"/>
              <a:cs typeface="Times New Roman" pitchFamily="18" charset="0"/>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p>
        <a:p>
          <a:r>
            <a:rPr lang="ru-RU" sz="1100">
              <a:latin typeface="Times New Roman" pitchFamily="18" charset="0"/>
              <a:ea typeface="+mn-ea"/>
              <a:cs typeface="Times New Roman" pitchFamily="18" charset="0"/>
            </a:rPr>
            <a:t>           Промежуточная аттестация в форме экзамена проводится по окончании второго семестра по дисциплинам: «Русский язык » и «Математика:» в письменной форме, по </a:t>
          </a:r>
          <a:r>
            <a:rPr lang="ru-RU" sz="1100">
              <a:solidFill>
                <a:sysClr val="windowText" lastClr="000000"/>
              </a:solidFill>
              <a:latin typeface="Times New Roman" pitchFamily="18" charset="0"/>
              <a:ea typeface="+mn-ea"/>
              <a:cs typeface="Times New Roman" pitchFamily="18" charset="0"/>
            </a:rPr>
            <a:t>дисциплине «Экономика» в устной форме.</a:t>
          </a:r>
        </a:p>
        <a:p>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Индивидуальный проект выполняется обучающимися самостоятельно под руководством преподавателя по выбранной теме.</a:t>
          </a:r>
          <a:endParaRPr lang="ru-RU">
            <a:latin typeface="Times New Roman" pitchFamily="18" charset="0"/>
            <a:cs typeface="Times New Roman" pitchFamily="18" charset="0"/>
          </a:endParaRPr>
        </a:p>
        <a:p>
          <a:pPr algn="l" rtl="1"/>
          <a:endParaRPr lang="ru-RU" sz="1100" b="0" i="0">
            <a:latin typeface="Times New Roman" pitchFamily="18" charset="0"/>
            <a:ea typeface="+mn-ea"/>
            <a:cs typeface="Times New Roman" pitchFamily="18" charset="0"/>
          </a:endParaRPr>
        </a:p>
        <a:p>
          <a:pPr algn="l" rtl="1"/>
          <a:r>
            <a:rPr lang="ru-RU" sz="1100" b="1" i="0">
              <a:latin typeface="Times New Roman" pitchFamily="18" charset="0"/>
              <a:ea typeface="+mn-ea"/>
              <a:cs typeface="Times New Roman" pitchFamily="18" charset="0"/>
            </a:rPr>
            <a:t>1.4 Формирование вариативной части ОПОП</a:t>
          </a:r>
          <a:r>
            <a:rPr lang="ru-RU" sz="1100" b="0" i="1">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i="1">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вариативной частей ППССЗ составляет 576 часов</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и использован на увеличение объёма времени дисциплин и междисциплинарных курсов, а  так же ввода  новых  дисциплин  и МДК  ОП .05 ; ОП .08; ОП .10 ;</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ОП.11  ; ОП.12 ; МДК</a:t>
          </a:r>
          <a:r>
            <a:rPr lang="ru-RU" sz="1100" baseline="0">
              <a:latin typeface="Times New Roman" pitchFamily="18" charset="0"/>
              <a:ea typeface="+mn-ea"/>
              <a:cs typeface="Times New Roman" pitchFamily="18" charset="0"/>
            </a:rPr>
            <a:t> 02.02</a:t>
          </a:r>
          <a:r>
            <a:rPr lang="ru-RU" sz="1100">
              <a:latin typeface="Times New Roman" pitchFamily="18" charset="0"/>
              <a:ea typeface="+mn-ea"/>
              <a:cs typeface="Times New Roman" pitchFamily="18" charset="0"/>
            </a:rPr>
            <a:t>   для  получения дополнительных знаний  и  умений с учетом  современных требований  рынка:</a:t>
          </a:r>
          <a:endParaRPr lang="ru-RU">
            <a:latin typeface="Times New Roman" pitchFamily="18" charset="0"/>
            <a:cs typeface="Times New Roman" pitchFamily="18" charset="0"/>
          </a:endParaRPr>
        </a:p>
        <a:p>
          <a:pPr rtl="1"/>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ОГСЭ.01. Основы философии - 9 часов:</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 ОГСЭ.02 История - 4 часа;</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ЕН.01.</a:t>
          </a:r>
          <a:r>
            <a:rPr lang="ru-RU" sz="1100" b="0" i="0" baseline="0">
              <a:latin typeface="Times New Roman" pitchFamily="18" charset="0"/>
              <a:ea typeface="+mn-ea"/>
              <a:cs typeface="Times New Roman" pitchFamily="18" charset="0"/>
            </a:rPr>
            <a:t> Математика - 4 часа</a:t>
          </a:r>
          <a:r>
            <a:rPr lang="ru-RU" sz="1100" b="0" i="0">
              <a:latin typeface="Times New Roman" pitchFamily="18" charset="0"/>
              <a:ea typeface="+mn-ea"/>
              <a:cs typeface="Times New Roman" pitchFamily="18" charset="0"/>
            </a:rPr>
            <a:t> ;</a:t>
          </a:r>
          <a:endParaRPr lang="ru-RU" sz="110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ОП.07.</a:t>
          </a:r>
          <a:r>
            <a:rPr lang="ru-RU" sz="1100" b="0" i="0" baseline="0">
              <a:latin typeface="Times New Roman" pitchFamily="18" charset="0"/>
              <a:ea typeface="+mn-ea"/>
              <a:cs typeface="Times New Roman" pitchFamily="18" charset="0"/>
            </a:rPr>
            <a:t> Безопасность жизнедеятельности - 9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 02.01 Организация сервиса в пунктах отправления и прибытия транспорта - 5</a:t>
          </a:r>
          <a:r>
            <a:rPr lang="ru-RU" sz="1100" b="0" i="0" baseline="0">
              <a:latin typeface="Times New Roman" pitchFamily="18" charset="0"/>
              <a:ea typeface="+mn-ea"/>
              <a:cs typeface="Times New Roman" pitchFamily="18" charset="0"/>
            </a:rPr>
            <a:t> часов;</a:t>
          </a:r>
          <a:endParaRPr lang="ru-RU" sz="1100" b="0" i="0">
            <a:latin typeface="Times New Roman" pitchFamily="18" charset="0"/>
            <a:ea typeface="+mn-ea"/>
            <a:cs typeface="Times New Roman" pitchFamily="18" charset="0"/>
          </a:endParaRPr>
        </a:p>
        <a:p>
          <a:pPr algn="l" rtl="1"/>
          <a:r>
            <a:rPr lang="ru-RU" sz="1100" b="0" i="0">
              <a:latin typeface="Times New Roman" pitchFamily="18" charset="0"/>
              <a:ea typeface="+mn-ea"/>
              <a:cs typeface="Times New Roman" pitchFamily="18" charset="0"/>
            </a:rPr>
            <a:t>- МДК.04.01. Контроль технического состояния автотранспортных средств-10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ОГСЭ.05 Русский язык и культура речи - 39 часов;</a:t>
          </a:r>
          <a:endParaRPr lang="ru-RU" sz="1100">
            <a:latin typeface="Times New Roman" pitchFamily="18" charset="0"/>
            <a:ea typeface="+mn-ea"/>
            <a:cs typeface="Times New Roman" pitchFamily="18" charset="0"/>
          </a:endParaRP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ОП.01 Сервисная деятельность- 76 часов;   </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solidFill>
                <a:sysClr val="windowText" lastClr="000000"/>
              </a:solidFill>
              <a:latin typeface="Times New Roman" pitchFamily="18" charset="0"/>
              <a:ea typeface="+mn-ea"/>
              <a:cs typeface="Times New Roman" pitchFamily="18" charset="0"/>
            </a:rPr>
            <a:t> - ОП.05 Информационные технологии в профессиональной деятельности   - 38 часов;                                                                            </a:t>
          </a:r>
        </a:p>
        <a:p>
          <a:pPr algn="l" rtl="1"/>
          <a:r>
            <a:rPr lang="ru-RU" sz="1100" b="0" i="0" baseline="0">
              <a:solidFill>
                <a:sysClr val="windowText" lastClr="000000"/>
              </a:solidFill>
              <a:latin typeface="Times New Roman" pitchFamily="18" charset="0"/>
              <a:ea typeface="+mn-ea"/>
              <a:cs typeface="Times New Roman" pitchFamily="18" charset="0"/>
            </a:rPr>
            <a:t>- ОП.08 Маркетинг - 76 часов;                                                                                                                                                                                                                 </a:t>
          </a:r>
          <a:endParaRPr lang="ru-RU" sz="1100">
            <a:solidFill>
              <a:sysClr val="windowText" lastClr="000000"/>
            </a:solidFill>
            <a:latin typeface="Times New Roman" pitchFamily="18" charset="0"/>
            <a:ea typeface="+mn-ea"/>
            <a:cs typeface="Times New Roman" pitchFamily="18" charset="0"/>
          </a:endParaRPr>
        </a:p>
        <a:p>
          <a:pPr algn="l" rtl="1"/>
          <a:r>
            <a:rPr lang="ru-RU" sz="1100" b="0" i="0" baseline="0">
              <a:solidFill>
                <a:sysClr val="windowText" lastClr="000000"/>
              </a:solidFill>
              <a:latin typeface="Times New Roman" pitchFamily="18" charset="0"/>
              <a:ea typeface="+mn-ea"/>
              <a:cs typeface="Times New Roman" pitchFamily="18" charset="0"/>
            </a:rPr>
            <a:t>- ОП.10 Основы предпринимательсткой  деятельности, планирование карьеры и самозанятости - 69 часов;        </a:t>
          </a:r>
          <a:r>
            <a:rPr lang="ru-RU" sz="1100" b="0" i="0" baseline="0">
              <a:latin typeface="Times New Roman" pitchFamily="18" charset="0"/>
              <a:ea typeface="+mn-ea"/>
              <a:cs typeface="Times New Roman" pitchFamily="18" charset="0"/>
            </a:rPr>
            <a:t>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ОП.11 Экономика отрасли - 69 часов;</a:t>
          </a:r>
          <a:endParaRPr lang="ru-RU" sz="110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ОП.12 Психология делового общения- 76 часов.  </a:t>
          </a:r>
          <a:endParaRPr lang="ru-RU" sz="1100">
            <a:latin typeface="Times New Roman" pitchFamily="18" charset="0"/>
            <a:ea typeface="+mn-ea"/>
            <a:cs typeface="Times New Roman" pitchFamily="18" charset="0"/>
          </a:endParaRPr>
        </a:p>
        <a:p>
          <a:r>
            <a:rPr lang="ru-RU" sz="1100" b="0" i="0" baseline="0">
              <a:latin typeface="Times New Roman" pitchFamily="18" charset="0"/>
              <a:ea typeface="+mn-ea"/>
              <a:cs typeface="Times New Roman" pitchFamily="18" charset="0"/>
            </a:rPr>
            <a:t>- МДК.02.02. Организация деятельности сервисных предприятий в сфере транспорта - 92 часов.                                                  </a:t>
          </a:r>
          <a:endParaRPr lang="ru-RU" sz="1100" b="0" i="0">
            <a:latin typeface="Times New Roman" pitchFamily="18" charset="0"/>
            <a:ea typeface="+mn-ea"/>
            <a:cs typeface="Times New Roman" pitchFamily="18" charset="0"/>
          </a:endParaRPr>
        </a:p>
        <a:p>
          <a:pPr algn="l" rtl="1"/>
          <a:r>
            <a:rPr lang="ru-RU" sz="1100" b="0" i="0" baseline="0">
              <a:latin typeface="Times New Roman" pitchFamily="18" charset="0"/>
              <a:ea typeface="+mn-ea"/>
              <a:cs typeface="Times New Roman" pitchFamily="18" charset="0"/>
            </a:rPr>
            <a:t>	   </a:t>
          </a:r>
          <a:endParaRPr lang="ru-RU">
            <a:latin typeface="Times New Roman" pitchFamily="18" charset="0"/>
            <a:cs typeface="Times New Roman" pitchFamily="18" charset="0"/>
          </a:endParaRPr>
        </a:p>
        <a:p>
          <a:r>
            <a:rPr lang="ru-RU" sz="1100" b="1">
              <a:latin typeface="Times New Roman" pitchFamily="18" charset="0"/>
              <a:ea typeface="+mn-ea"/>
              <a:cs typeface="Times New Roman" pitchFamily="18" charset="0"/>
            </a:rPr>
            <a:t>    1.5</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 Порядок аттестации обучающихся.</a:t>
          </a:r>
          <a:endParaRPr lang="ru-RU" sz="1100">
            <a:latin typeface="Times New Roman" pitchFamily="18" charset="0"/>
            <a:ea typeface="+mn-ea"/>
            <a:cs typeface="Times New Roman" pitchFamily="18" charset="0"/>
          </a:endParaRPr>
        </a:p>
        <a:p>
          <a:r>
            <a:rPr lang="ru-RU" sz="1100">
              <a:latin typeface="Times New Roman" pitchFamily="18" charset="0"/>
              <a:ea typeface="+mn-ea"/>
              <a:cs typeface="Times New Roman" pitchFamily="18" charset="0"/>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a:t>
          </a:r>
        </a:p>
        <a:p>
          <a:pPr marL="0" marR="0" indent="0" algn="l" defTabSz="914400" rtl="1" eaLnBrk="1" fontAlgn="auto" latinLnBrk="0" hangingPunct="1">
            <a:lnSpc>
              <a:spcPct val="100000"/>
            </a:lnSpc>
            <a:spcBef>
              <a:spcPts val="0"/>
            </a:spcBef>
            <a:spcAft>
              <a:spcPts val="0"/>
            </a:spcAft>
            <a:buClrTx/>
            <a:buSzTx/>
            <a:buFontTx/>
            <a:buNone/>
            <a:tabLst/>
            <a:defRPr/>
          </a:pPr>
          <a:r>
            <a:rPr lang="ru-RU" sz="1100" b="0" i="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Объем времени, отведенный на промежуточную аттестацию, составляет не более 1 недели в семестр.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соответствующего модуля или дисциплины. Количество экзаменов в каждом учебном году в процессе промежуточной аттестации студентов СПО по очной</a:t>
          </a:r>
          <a:r>
            <a:rPr lang="ru-RU" sz="1100" baseline="0">
              <a:latin typeface="Times New Roman" pitchFamily="18" charset="0"/>
              <a:ea typeface="+mn-ea"/>
              <a:cs typeface="Times New Roman" pitchFamily="18" charset="0"/>
            </a:rPr>
            <a:t> </a:t>
          </a:r>
          <a:r>
            <a:rPr lang="ru-RU" sz="1100">
              <a:latin typeface="Times New Roman" pitchFamily="18" charset="0"/>
              <a:ea typeface="+mn-ea"/>
              <a:cs typeface="Times New Roman" pitchFamily="18" charset="0"/>
            </a:rPr>
            <a:t>форме получения образования не  превышает 8, а количество зачетов и дифференцированных зачетов – 10.</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Обязательное требование - соответствие тематики выпускной квалификационной работы содержанию  одного или  нескольких профессиональных модулей.</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ru-RU" sz="1100" b="1">
              <a:latin typeface="Times New Roman" pitchFamily="18" charset="0"/>
              <a:ea typeface="+mn-ea"/>
              <a:cs typeface="Times New Roman" pitchFamily="18" charset="0"/>
            </a:rPr>
            <a:t>43.02.06</a:t>
          </a:r>
          <a:r>
            <a:rPr lang="ru-RU" sz="1100" b="1" baseline="0">
              <a:latin typeface="Times New Roman" pitchFamily="18" charset="0"/>
              <a:ea typeface="+mn-ea"/>
              <a:cs typeface="Times New Roman" pitchFamily="18" charset="0"/>
            </a:rPr>
            <a:t> "</a:t>
          </a:r>
          <a:r>
            <a:rPr lang="ru-RU" sz="1100" b="1">
              <a:latin typeface="Times New Roman" pitchFamily="18" charset="0"/>
              <a:ea typeface="+mn-ea"/>
              <a:cs typeface="Times New Roman" pitchFamily="18" charset="0"/>
            </a:rPr>
            <a:t>Сервис на транспорте (по видам транспорта)" </a:t>
          </a:r>
          <a:r>
            <a:rPr lang="ru-RU" sz="1100">
              <a:latin typeface="Times New Roman" pitchFamily="18" charset="0"/>
              <a:ea typeface="+mn-ea"/>
              <a:cs typeface="Times New Roman" pitchFamily="18" charset="0"/>
            </a:rPr>
            <a:t>и успешно прошедшие все предшествующие аттестационные испытания, предусмотренные учебным планом </a:t>
          </a:r>
          <a:r>
            <a:rPr lang="ru-RU" sz="1100" b="1">
              <a:latin typeface="Times New Roman" pitchFamily="18" charset="0"/>
              <a:ea typeface="+mn-ea"/>
              <a:cs typeface="Times New Roman" pitchFamily="18" charset="0"/>
            </a:rPr>
            <a:t>"Ростовский - на - Дону   автотранспортный   колледж "</a:t>
          </a:r>
          <a:r>
            <a:rPr lang="ru-RU" sz="1100">
              <a:latin typeface="Times New Roman" pitchFamily="18" charset="0"/>
              <a:ea typeface="+mn-ea"/>
              <a:cs typeface="Times New Roman" pitchFamily="18" charset="0"/>
            </a:rPr>
            <a:t>.</a:t>
          </a:r>
          <a:endParaRPr lang="ru-RU">
            <a:latin typeface="Times New Roman" pitchFamily="18" charset="0"/>
            <a:cs typeface="Times New Roman" pitchFamily="18" charset="0"/>
          </a:endParaRPr>
        </a:p>
        <a:p>
          <a:r>
            <a:rPr lang="ru-RU" sz="1100">
              <a:latin typeface="Times New Roman" pitchFamily="18" charset="0"/>
              <a:ea typeface="+mn-ea"/>
              <a:cs typeface="Times New Roman" pitchFamily="18" charset="0"/>
            </a:rPr>
            <a:t>      Результаты защиты выпускной квалификационной работы определяются оценками «5-отлично», «4-хорошо», «3-удовлетворительно», «2-неудовлетворительно».	</a:t>
          </a:r>
          <a:endParaRPr lang="ru-RU">
            <a:latin typeface="Times New Roman" pitchFamily="18" charset="0"/>
            <a:cs typeface="Times New Roman" pitchFamily="18" charset="0"/>
          </a:endParaRPr>
        </a:p>
        <a:p>
          <a:pPr algn="l" rtl="1"/>
          <a:r>
            <a:rPr lang="ru-RU" sz="1100" b="0" i="0" baseline="0">
              <a:latin typeface="Times New Roman" pitchFamily="18" charset="0"/>
              <a:ea typeface="+mn-ea"/>
              <a:cs typeface="Times New Roman"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ru-RU" sz="1100" b="1"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Примечание: </a:t>
          </a:r>
          <a:r>
            <a:rPr kumimoji="0" lang="ru-RU" sz="1100" b="0" i="0" u="none" strike="noStrike" kern="0" cap="none" spc="0" normalizeH="0" baseline="0" noProof="0">
              <a:ln>
                <a:noFill/>
              </a:ln>
              <a:solidFill>
                <a:srgbClr val="000000"/>
              </a:solidFill>
              <a:effectLst/>
              <a:uLnTx/>
              <a:uFillTx/>
              <a:latin typeface="Times New Roman" pitchFamily="18" charset="0"/>
              <a:ea typeface="+mn-ea"/>
              <a:cs typeface="Times New Roman" pitchFamily="18" charset="0"/>
            </a:rPr>
            <a:t>учебный семетр для студентов группы 3С-1 длится в период с 01.09.2022 по 30.06.2023 года с перерывом на каникулы с 29.12.2022 по 11.01.2023. Теоретическое обучение завершается  22.03.2022 года. Промежуточная аттестация проводится согласно графику учебного процесса в период с 13.04.2023 по 19.04.2023 г.</a:t>
          </a:r>
        </a:p>
        <a:p>
          <a:pPr algn="l" rtl="1"/>
          <a:endParaRPr lang="ru-RU" sz="1100" b="0" i="0" baseline="0">
            <a:latin typeface="Times New Roman" pitchFamily="18" charset="0"/>
            <a:ea typeface="+mn-ea"/>
            <a:cs typeface="Times New Roman" pitchFamily="18" charset="0"/>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F65"/>
  <sheetViews>
    <sheetView view="pageBreakPreview" zoomScale="150" zoomScaleSheetLayoutView="150" workbookViewId="0">
      <selection activeCell="T9" sqref="T9"/>
    </sheetView>
  </sheetViews>
  <sheetFormatPr defaultRowHeight="12.75" x14ac:dyDescent="0.2"/>
  <cols>
    <col min="1" max="5" width="2.140625" customWidth="1"/>
    <col min="6" max="6" width="2.28515625" customWidth="1"/>
    <col min="7" max="8" width="2.140625" customWidth="1"/>
    <col min="9" max="10" width="1.28515625" customWidth="1"/>
    <col min="11" max="15" width="2.140625" customWidth="1"/>
    <col min="16" max="27" width="1.28515625" customWidth="1"/>
    <col min="28" max="29" width="2.140625" customWidth="1"/>
    <col min="30" max="31" width="1.28515625" customWidth="1"/>
    <col min="32" max="32" width="2.140625" customWidth="1"/>
    <col min="33" max="34" width="1.28515625" customWidth="1"/>
    <col min="35" max="35" width="2.140625" customWidth="1"/>
    <col min="36" max="37" width="1.28515625" customWidth="1"/>
    <col min="38" max="38" width="2.140625" customWidth="1"/>
    <col min="39" max="42" width="1.28515625" customWidth="1"/>
    <col min="43" max="45" width="2.140625" customWidth="1"/>
    <col min="46" max="47" width="1.28515625" customWidth="1"/>
    <col min="48" max="48" width="3.140625" customWidth="1"/>
    <col min="49" max="52" width="1.28515625" customWidth="1"/>
    <col min="53" max="56" width="2.140625" customWidth="1"/>
    <col min="57" max="61" width="1.28515625" customWidth="1"/>
    <col min="62" max="62" width="1" customWidth="1"/>
    <col min="63" max="64" width="1.28515625" customWidth="1"/>
    <col min="65" max="72" width="2.140625" customWidth="1"/>
    <col min="73" max="73" width="2.28515625" customWidth="1"/>
    <col min="74" max="74" width="3.28515625" customWidth="1"/>
    <col min="75" max="76" width="1.7109375" customWidth="1"/>
    <col min="77" max="77" width="1.42578125" hidden="1" customWidth="1"/>
    <col min="78" max="78" width="2.85546875" customWidth="1"/>
    <col min="79" max="80" width="2.28515625" customWidth="1"/>
    <col min="81" max="81" width="1" customWidth="1"/>
    <col min="82" max="82" width="0.85546875" customWidth="1"/>
    <col min="83" max="84" width="2" customWidth="1"/>
    <col min="85" max="85" width="3.42578125" customWidth="1"/>
    <col min="86" max="86" width="3.5703125" customWidth="1"/>
  </cols>
  <sheetData>
    <row r="4" spans="1:84" x14ac:dyDescent="0.2">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row>
    <row r="5" spans="1:84" ht="18.75" x14ac:dyDescent="0.3">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151"/>
      <c r="AJ5" s="151"/>
      <c r="AK5" s="151"/>
      <c r="AL5" s="151"/>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225"/>
      <c r="BK5" s="225"/>
      <c r="BL5" s="225"/>
      <c r="BM5" s="225"/>
      <c r="BN5" s="225"/>
      <c r="BO5" s="225"/>
      <c r="BP5" s="225"/>
      <c r="BQ5" s="225"/>
      <c r="BR5" s="225"/>
      <c r="BS5" s="225"/>
      <c r="BT5" s="225"/>
      <c r="BU5" s="225"/>
      <c r="BV5" s="225"/>
      <c r="BW5" s="225"/>
      <c r="BX5" s="225"/>
      <c r="BY5" s="225"/>
      <c r="BZ5" s="225"/>
      <c r="CA5" s="225"/>
      <c r="CB5" s="225"/>
      <c r="CC5" s="225"/>
      <c r="CD5" s="225"/>
      <c r="CE5" s="225"/>
      <c r="CF5" s="225"/>
    </row>
    <row r="6" spans="1:84" ht="18.75" x14ac:dyDescent="0.3">
      <c r="A6" s="225"/>
      <c r="B6" s="225"/>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225"/>
      <c r="BK6" s="225"/>
      <c r="BL6" s="225"/>
      <c r="BM6" s="225"/>
      <c r="BN6" s="225"/>
      <c r="BO6" s="225"/>
      <c r="BP6" s="225"/>
      <c r="BQ6" s="225"/>
      <c r="BR6" s="225"/>
      <c r="BS6" s="225"/>
      <c r="BT6" s="225"/>
      <c r="BU6" s="225"/>
      <c r="BV6" s="225"/>
      <c r="BW6" s="225"/>
      <c r="BX6" s="225"/>
      <c r="BY6" s="225"/>
      <c r="BZ6" s="225"/>
      <c r="CA6" s="225"/>
      <c r="CB6" s="225"/>
      <c r="CC6" s="225"/>
      <c r="CD6" s="225"/>
      <c r="CE6" s="225"/>
      <c r="CF6" s="225"/>
    </row>
    <row r="7" spans="1:84" ht="18.75" x14ac:dyDescent="0.3">
      <c r="A7" s="225"/>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225"/>
      <c r="BK7" s="225"/>
      <c r="BL7" s="225"/>
      <c r="BM7" s="225"/>
      <c r="BN7" s="225"/>
      <c r="BO7" s="225"/>
      <c r="BP7" s="225"/>
      <c r="BQ7" s="225"/>
      <c r="BR7" s="225"/>
      <c r="BS7" s="225"/>
      <c r="BT7" s="225"/>
      <c r="BU7" s="225"/>
      <c r="BV7" s="225"/>
      <c r="BW7" s="225"/>
      <c r="BX7" s="225"/>
      <c r="BY7" s="225"/>
      <c r="BZ7" s="225"/>
      <c r="CA7" s="225"/>
      <c r="CB7" s="225"/>
      <c r="CC7" s="225"/>
      <c r="CD7" s="225"/>
      <c r="CE7" s="225"/>
      <c r="CF7" s="225"/>
    </row>
    <row r="8" spans="1:84" ht="18.75" x14ac:dyDescent="0.3">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225"/>
      <c r="BK8" s="225"/>
      <c r="BL8" s="225"/>
      <c r="BM8" s="225"/>
      <c r="BN8" s="225"/>
      <c r="BO8" s="225"/>
      <c r="BP8" s="225"/>
      <c r="BQ8" s="225"/>
      <c r="BR8" s="225"/>
      <c r="BS8" s="225"/>
      <c r="BT8" s="225"/>
      <c r="BU8" s="225"/>
      <c r="BV8" s="225"/>
      <c r="BW8" s="225"/>
      <c r="BX8" s="225"/>
      <c r="BY8" s="225"/>
      <c r="BZ8" s="225"/>
      <c r="CA8" s="225"/>
      <c r="CB8" s="225"/>
      <c r="CC8" s="225"/>
      <c r="CD8" s="225"/>
      <c r="CE8" s="225"/>
      <c r="CF8" s="225"/>
    </row>
    <row r="9" spans="1:84" ht="18.75" x14ac:dyDescent="0.3">
      <c r="A9" s="225"/>
      <c r="B9" s="225"/>
      <c r="C9" s="225"/>
      <c r="D9" s="225"/>
      <c r="E9" s="225"/>
      <c r="F9" s="225"/>
      <c r="G9" s="225"/>
      <c r="H9" s="225"/>
      <c r="I9" s="225"/>
      <c r="J9" s="269"/>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225"/>
      <c r="BK9" s="225"/>
      <c r="BL9" s="225"/>
      <c r="BM9" s="225"/>
      <c r="BN9" s="225"/>
      <c r="BO9" s="225"/>
      <c r="BP9" s="225"/>
      <c r="BQ9" s="225"/>
      <c r="BR9" s="225"/>
      <c r="BS9" s="225"/>
      <c r="BT9" s="225"/>
      <c r="BU9" s="225"/>
      <c r="BV9" s="225"/>
      <c r="BW9" s="225"/>
      <c r="BX9" s="225"/>
      <c r="BY9" s="225"/>
      <c r="BZ9" s="225"/>
      <c r="CA9" s="225"/>
      <c r="CB9" s="225"/>
      <c r="CC9" s="225"/>
      <c r="CD9" s="225"/>
      <c r="CE9" s="225"/>
      <c r="CF9" s="225"/>
    </row>
    <row r="10" spans="1:84" ht="12" customHeight="1" x14ac:dyDescent="0.3">
      <c r="A10" s="225"/>
      <c r="B10" s="225"/>
      <c r="C10" s="225"/>
      <c r="D10" s="225"/>
      <c r="E10" s="225"/>
      <c r="F10" s="225"/>
      <c r="G10" s="225"/>
      <c r="H10" s="270"/>
      <c r="I10" s="270"/>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225"/>
      <c r="BK10" s="225"/>
      <c r="BL10" s="225"/>
      <c r="BM10" s="271"/>
      <c r="BN10" s="271"/>
      <c r="BO10" s="225"/>
      <c r="BP10" s="225"/>
      <c r="BQ10" s="225"/>
      <c r="BR10" s="225"/>
      <c r="BS10" s="225"/>
      <c r="BT10" s="225"/>
      <c r="BU10" s="225"/>
      <c r="BV10" s="225"/>
      <c r="BW10" s="225"/>
      <c r="BX10" s="225"/>
      <c r="BY10" s="225"/>
      <c r="BZ10" s="225"/>
      <c r="CA10" s="225"/>
      <c r="CB10" s="225"/>
      <c r="CC10" s="225"/>
      <c r="CD10" s="225"/>
      <c r="CE10" s="225"/>
      <c r="CF10" s="225"/>
    </row>
    <row r="11" spans="1:84" ht="11.25" customHeight="1" x14ac:dyDescent="0.3">
      <c r="A11" s="225"/>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225"/>
      <c r="BK11" s="225"/>
      <c r="BL11" s="225"/>
      <c r="BM11" s="225"/>
      <c r="BN11" s="225"/>
      <c r="BO11" s="225"/>
      <c r="BP11" s="225"/>
      <c r="BQ11" s="225"/>
      <c r="BR11" s="225"/>
      <c r="BS11" s="225"/>
      <c r="BT11" s="225"/>
      <c r="BU11" s="225"/>
      <c r="BV11" s="225"/>
      <c r="BW11" s="225"/>
      <c r="BX11" s="225"/>
      <c r="BY11" s="225"/>
      <c r="BZ11" s="225"/>
      <c r="CA11" s="225"/>
      <c r="CB11" s="225"/>
      <c r="CC11" s="225"/>
      <c r="CD11" s="225"/>
      <c r="CE11" s="225"/>
      <c r="CF11" s="225"/>
    </row>
    <row r="12" spans="1:84" ht="18.75" x14ac:dyDescent="0.3">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5"/>
    </row>
    <row r="13" spans="1:84" ht="18.75" x14ac:dyDescent="0.3">
      <c r="A13" s="225"/>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225"/>
      <c r="BK13" s="225"/>
      <c r="BL13" s="225"/>
      <c r="BM13" s="225"/>
      <c r="BN13" s="225"/>
      <c r="BO13" s="225"/>
      <c r="BP13" s="225"/>
      <c r="BQ13" s="225"/>
      <c r="BR13" s="225"/>
      <c r="BS13" s="225"/>
      <c r="BT13" s="225"/>
      <c r="BU13" s="225"/>
      <c r="BV13" s="225"/>
      <c r="BW13" s="225"/>
      <c r="BX13" s="225"/>
      <c r="BY13" s="225"/>
      <c r="BZ13" s="225"/>
      <c r="CA13" s="225"/>
      <c r="CB13" s="225"/>
      <c r="CC13" s="225"/>
      <c r="CD13" s="225"/>
      <c r="CE13" s="225"/>
      <c r="CF13" s="225"/>
    </row>
    <row r="14" spans="1:84" ht="18.75" x14ac:dyDescent="0.3">
      <c r="A14" s="225"/>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225"/>
      <c r="BK14" s="225"/>
      <c r="BL14" s="225"/>
      <c r="BM14" s="225"/>
      <c r="BN14" s="225"/>
      <c r="BO14" s="225"/>
      <c r="BP14" s="225"/>
      <c r="BQ14" s="225"/>
      <c r="BR14" s="225"/>
      <c r="BS14" s="225"/>
      <c r="BT14" s="225"/>
      <c r="BU14" s="225"/>
      <c r="BV14" s="225"/>
      <c r="BW14" s="225"/>
      <c r="BX14" s="225"/>
      <c r="BY14" s="225"/>
      <c r="BZ14" s="225"/>
      <c r="CA14" s="225"/>
      <c r="CB14" s="225"/>
      <c r="CC14" s="225"/>
      <c r="CD14" s="225"/>
      <c r="CE14" s="225"/>
      <c r="CF14" s="225"/>
    </row>
    <row r="15" spans="1:84" x14ac:dyDescent="0.2">
      <c r="A15" s="225"/>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row>
    <row r="16" spans="1:84" x14ac:dyDescent="0.2">
      <c r="A16" s="225"/>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25"/>
      <c r="BW16" s="225"/>
      <c r="BX16" s="225"/>
      <c r="BY16" s="225"/>
      <c r="BZ16" s="225"/>
      <c r="CA16" s="225"/>
      <c r="CB16" s="225"/>
      <c r="CC16" s="225"/>
      <c r="CD16" s="225"/>
      <c r="CE16" s="225"/>
      <c r="CF16" s="225"/>
    </row>
    <row r="17" spans="1:84" x14ac:dyDescent="0.2">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225"/>
      <c r="CF17" s="225"/>
    </row>
    <row r="18" spans="1:84" x14ac:dyDescent="0.2">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25"/>
      <c r="BW18" s="225"/>
      <c r="BX18" s="225"/>
      <c r="BY18" s="225"/>
      <c r="BZ18" s="225"/>
      <c r="CA18" s="225"/>
      <c r="CB18" s="225"/>
      <c r="CC18" s="225"/>
      <c r="CD18" s="225"/>
      <c r="CE18" s="225"/>
      <c r="CF18" s="225"/>
    </row>
    <row r="19" spans="1:84" x14ac:dyDescent="0.2">
      <c r="A19" s="225"/>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25"/>
      <c r="BW19" s="225"/>
      <c r="BX19" s="225"/>
      <c r="BY19" s="225"/>
      <c r="BZ19" s="225"/>
      <c r="CA19" s="225"/>
      <c r="CB19" s="225"/>
      <c r="CC19" s="225"/>
      <c r="CD19" s="225"/>
      <c r="CE19" s="225"/>
      <c r="CF19" s="225"/>
    </row>
    <row r="20" spans="1:84" x14ac:dyDescent="0.2">
      <c r="A20" s="225"/>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225"/>
      <c r="CC20" s="225"/>
      <c r="CD20" s="225"/>
      <c r="CE20" s="225"/>
      <c r="CF20" s="225"/>
    </row>
    <row r="21" spans="1:84" ht="18.75" x14ac:dyDescent="0.3">
      <c r="A21" s="225"/>
      <c r="B21" s="225"/>
      <c r="C21" s="225"/>
      <c r="D21" s="225"/>
      <c r="E21" s="225"/>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225"/>
      <c r="BW21" s="225"/>
      <c r="BX21" s="225"/>
      <c r="BY21" s="225"/>
      <c r="BZ21" s="225"/>
      <c r="CA21" s="225"/>
      <c r="CB21" s="225"/>
      <c r="CC21" s="225"/>
      <c r="CD21" s="225"/>
      <c r="CE21" s="225"/>
      <c r="CF21" s="225"/>
    </row>
    <row r="22" spans="1:84" ht="18.75" x14ac:dyDescent="0.3">
      <c r="A22" s="225"/>
      <c r="B22" s="225"/>
      <c r="C22" s="225"/>
      <c r="D22" s="225"/>
      <c r="E22" s="225"/>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225"/>
      <c r="BW22" s="225"/>
      <c r="BX22" s="225"/>
      <c r="BY22" s="225"/>
      <c r="BZ22" s="225"/>
      <c r="CA22" s="225"/>
      <c r="CB22" s="225"/>
      <c r="CC22" s="225"/>
      <c r="CD22" s="225"/>
      <c r="CE22" s="225"/>
      <c r="CF22" s="225"/>
    </row>
    <row r="23" spans="1:84" ht="18.75" x14ac:dyDescent="0.3">
      <c r="A23" s="225"/>
      <c r="B23" s="225"/>
      <c r="C23" s="225"/>
      <c r="D23" s="225"/>
      <c r="E23" s="225"/>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225"/>
      <c r="BW23" s="225"/>
      <c r="BX23" s="225"/>
      <c r="BY23" s="225"/>
      <c r="BZ23" s="225"/>
      <c r="CA23" s="225"/>
      <c r="CB23" s="225"/>
      <c r="CC23" s="225"/>
      <c r="CD23" s="225"/>
      <c r="CE23" s="225"/>
      <c r="CF23" s="225"/>
    </row>
    <row r="24" spans="1:84" ht="23.45" customHeight="1" x14ac:dyDescent="0.3">
      <c r="A24" s="225"/>
      <c r="B24" s="225"/>
      <c r="C24" s="225"/>
      <c r="D24" s="225"/>
      <c r="E24" s="225"/>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225"/>
      <c r="BW24" s="225"/>
      <c r="BX24" s="225"/>
      <c r="BY24" s="225"/>
      <c r="BZ24" s="225"/>
      <c r="CA24" s="225"/>
      <c r="CB24" s="225"/>
      <c r="CC24" s="225"/>
      <c r="CD24" s="225"/>
      <c r="CE24" s="225"/>
      <c r="CF24" s="225"/>
    </row>
    <row r="25" spans="1:84" ht="18.75" x14ac:dyDescent="0.3">
      <c r="A25" s="225"/>
      <c r="B25" s="225"/>
      <c r="C25" s="225"/>
      <c r="D25" s="225"/>
      <c r="E25" s="225"/>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311"/>
      <c r="AL25" s="311"/>
      <c r="AM25" s="311"/>
      <c r="AN25" s="311"/>
      <c r="AO25" s="311"/>
      <c r="AP25" s="311"/>
      <c r="AQ25" s="311"/>
      <c r="AR25" s="311"/>
      <c r="AS25" s="311"/>
      <c r="AT25" s="311"/>
      <c r="AU25" s="311"/>
      <c r="AV25" s="311"/>
      <c r="AW25" s="311"/>
      <c r="AX25" s="311"/>
      <c r="AY25" s="311"/>
      <c r="AZ25" s="311"/>
      <c r="BA25" s="311"/>
      <c r="BB25" s="311"/>
      <c r="BC25" s="311"/>
      <c r="BD25" s="311"/>
      <c r="BE25" s="311"/>
      <c r="BF25" s="311"/>
      <c r="BG25" s="311"/>
      <c r="BH25" s="311"/>
      <c r="BI25" s="311"/>
      <c r="BJ25" s="311"/>
      <c r="BK25" s="311"/>
      <c r="BL25" s="311"/>
      <c r="BM25" s="311"/>
      <c r="BN25" s="311"/>
      <c r="BO25" s="311"/>
      <c r="BP25" s="311"/>
      <c r="BQ25" s="311"/>
      <c r="BR25" s="311"/>
      <c r="BS25" s="311"/>
      <c r="BT25" s="311"/>
      <c r="BU25" s="311"/>
      <c r="BV25" s="311"/>
      <c r="BW25" s="311"/>
      <c r="BX25" s="311"/>
      <c r="BY25" s="311"/>
      <c r="BZ25" s="311"/>
      <c r="CA25" s="311"/>
      <c r="CB25" s="311"/>
      <c r="CC25" s="225"/>
      <c r="CD25" s="225"/>
      <c r="CE25" s="225"/>
      <c r="CF25" s="225"/>
    </row>
    <row r="26" spans="1:84" ht="8.4499999999999993" customHeight="1" x14ac:dyDescent="0.3">
      <c r="A26" s="225"/>
      <c r="B26" s="225"/>
      <c r="C26" s="225"/>
      <c r="D26" s="225"/>
      <c r="E26" s="225"/>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225"/>
      <c r="BW26" s="225"/>
      <c r="BX26" s="225"/>
      <c r="BY26" s="225"/>
      <c r="BZ26" s="225"/>
      <c r="CA26" s="225"/>
      <c r="CB26" s="225"/>
      <c r="CC26" s="225"/>
      <c r="CD26" s="225"/>
      <c r="CE26" s="225"/>
      <c r="CF26" s="225"/>
    </row>
    <row r="27" spans="1:84" ht="18.75" x14ac:dyDescent="0.3">
      <c r="A27" s="225"/>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311"/>
      <c r="AL27" s="311"/>
      <c r="AM27" s="311"/>
      <c r="AN27" s="311"/>
      <c r="AO27" s="311"/>
      <c r="AP27" s="311"/>
      <c r="AQ27" s="311"/>
      <c r="AR27" s="311"/>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1"/>
      <c r="CA27" s="311"/>
      <c r="CB27" s="311"/>
      <c r="CC27" s="225"/>
      <c r="CD27" s="225"/>
      <c r="CE27" s="225"/>
      <c r="CF27" s="225"/>
    </row>
    <row r="28" spans="1:84" ht="7.15" customHeight="1" x14ac:dyDescent="0.2">
      <c r="A28" s="225"/>
      <c r="B28" s="225"/>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row>
    <row r="29" spans="1:84" ht="18.75" x14ac:dyDescent="0.3">
      <c r="A29" s="225"/>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311"/>
      <c r="AL29" s="311"/>
      <c r="AM29" s="311"/>
      <c r="AN29" s="311"/>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11"/>
      <c r="BM29" s="311"/>
      <c r="BN29" s="311"/>
      <c r="BO29" s="311"/>
      <c r="BP29" s="311"/>
      <c r="BQ29" s="311"/>
      <c r="BR29" s="311"/>
      <c r="BS29" s="311"/>
      <c r="BT29" s="311"/>
      <c r="BU29" s="311"/>
      <c r="BV29" s="311"/>
      <c r="BW29" s="311"/>
      <c r="BX29" s="311"/>
      <c r="BY29" s="311"/>
      <c r="BZ29" s="311"/>
      <c r="CA29" s="311"/>
      <c r="CB29" s="311"/>
      <c r="CC29" s="311"/>
      <c r="CD29" s="311"/>
      <c r="CE29" s="311"/>
      <c r="CF29" s="311"/>
    </row>
    <row r="30" spans="1:84" ht="4.1500000000000004" customHeight="1" x14ac:dyDescent="0.3">
      <c r="A30" s="22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311"/>
      <c r="BD30" s="311"/>
      <c r="BE30" s="311"/>
      <c r="BF30" s="311"/>
      <c r="BG30" s="311"/>
      <c r="BH30" s="311"/>
      <c r="BI30" s="311"/>
      <c r="BJ30" s="311"/>
      <c r="BK30" s="311"/>
      <c r="BL30" s="311"/>
      <c r="BM30" s="311"/>
      <c r="BN30" s="311"/>
      <c r="BO30" s="311"/>
      <c r="BP30" s="311"/>
      <c r="BQ30" s="311"/>
      <c r="BR30" s="151"/>
      <c r="BS30" s="151"/>
      <c r="BT30" s="151"/>
      <c r="BU30" s="151"/>
      <c r="BV30" s="151"/>
      <c r="BW30" s="151"/>
      <c r="BX30" s="225"/>
      <c r="BY30" s="225"/>
      <c r="BZ30" s="225"/>
      <c r="CA30" s="225"/>
      <c r="CB30" s="225"/>
      <c r="CC30" s="225"/>
      <c r="CD30" s="225"/>
      <c r="CE30" s="225"/>
      <c r="CF30" s="225"/>
    </row>
    <row r="31" spans="1:84" ht="18.75" x14ac:dyDescent="0.3">
      <c r="A31" s="225"/>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311"/>
      <c r="AL31" s="311"/>
      <c r="AM31" s="311"/>
      <c r="AN31" s="311"/>
      <c r="AO31" s="311"/>
      <c r="AP31" s="311"/>
      <c r="AQ31" s="311"/>
      <c r="AR31" s="311"/>
      <c r="AS31" s="311"/>
      <c r="AT31" s="311"/>
      <c r="AU31" s="311"/>
      <c r="AV31" s="311"/>
      <c r="AW31" s="311"/>
      <c r="AX31" s="311"/>
      <c r="AY31" s="311"/>
      <c r="AZ31" s="311"/>
      <c r="BA31" s="311"/>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1"/>
      <c r="CA31" s="311"/>
      <c r="CB31" s="311"/>
      <c r="CC31" s="225"/>
      <c r="CD31" s="225"/>
      <c r="CE31" s="225"/>
      <c r="CF31" s="225"/>
    </row>
    <row r="32" spans="1:84" x14ac:dyDescent="0.2">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c r="BW32" s="225"/>
      <c r="BX32" s="225"/>
      <c r="BY32" s="225"/>
      <c r="BZ32" s="225"/>
      <c r="CA32" s="225"/>
      <c r="CB32" s="225"/>
      <c r="CC32" s="225"/>
      <c r="CD32" s="225"/>
      <c r="CE32" s="225"/>
      <c r="CF32" s="225"/>
    </row>
    <row r="33" spans="1:84" x14ac:dyDescent="0.2">
      <c r="A33" s="225"/>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225"/>
      <c r="BY33" s="225"/>
      <c r="BZ33" s="225"/>
      <c r="CA33" s="225"/>
      <c r="CB33" s="225"/>
      <c r="CC33" s="225"/>
      <c r="CD33" s="225"/>
      <c r="CE33" s="225"/>
      <c r="CF33" s="225"/>
    </row>
    <row r="34" spans="1:84" x14ac:dyDescent="0.2">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c r="BW34" s="225"/>
      <c r="BX34" s="225"/>
      <c r="BY34" s="225"/>
      <c r="BZ34" s="225"/>
      <c r="CA34" s="225"/>
      <c r="CB34" s="225"/>
      <c r="CC34" s="225"/>
      <c r="CD34" s="225"/>
      <c r="CE34" s="225"/>
      <c r="CF34" s="225"/>
    </row>
    <row r="35" spans="1:84" x14ac:dyDescent="0.2">
      <c r="A35" s="225"/>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row>
    <row r="36" spans="1:84" x14ac:dyDescent="0.2">
      <c r="A36" s="2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row>
    <row r="37" spans="1:84" x14ac:dyDescent="0.2">
      <c r="A37" s="225"/>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5"/>
      <c r="AY37" s="225"/>
      <c r="AZ37" s="225"/>
      <c r="BA37" s="225"/>
      <c r="BB37" s="225"/>
      <c r="BC37" s="225"/>
      <c r="BD37" s="225"/>
      <c r="BE37" s="225"/>
      <c r="BF37" s="225"/>
      <c r="BG37" s="225"/>
      <c r="BH37" s="225"/>
      <c r="BI37" s="225"/>
      <c r="BJ37" s="225"/>
      <c r="BK37" s="225"/>
      <c r="BL37" s="225"/>
      <c r="BM37" s="225"/>
      <c r="BN37" s="225"/>
      <c r="BO37" s="225"/>
      <c r="BP37" s="225"/>
      <c r="BQ37" s="225"/>
      <c r="BR37" s="225"/>
      <c r="BS37" s="225"/>
      <c r="BT37" s="225"/>
      <c r="BU37" s="225"/>
      <c r="BV37" s="225"/>
      <c r="BW37" s="225"/>
      <c r="BX37" s="225"/>
      <c r="BY37" s="225"/>
      <c r="BZ37" s="225"/>
      <c r="CA37" s="225"/>
      <c r="CB37" s="225"/>
      <c r="CC37" s="225"/>
      <c r="CD37" s="225"/>
      <c r="CE37" s="225"/>
      <c r="CF37" s="225"/>
    </row>
    <row r="38" spans="1:84" x14ac:dyDescent="0.2">
      <c r="A38" s="22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5"/>
      <c r="AZ38" s="225"/>
      <c r="BA38" s="225"/>
      <c r="BB38" s="225"/>
      <c r="BC38" s="225"/>
      <c r="BD38" s="225"/>
      <c r="BE38" s="225"/>
      <c r="BF38" s="225"/>
      <c r="BG38" s="225"/>
      <c r="BH38" s="225"/>
      <c r="BI38" s="225"/>
      <c r="BJ38" s="225"/>
      <c r="BK38" s="225"/>
      <c r="BL38" s="225"/>
      <c r="BM38" s="225"/>
      <c r="BN38" s="225"/>
      <c r="BO38" s="225"/>
      <c r="BP38" s="225"/>
      <c r="BQ38" s="225"/>
      <c r="BR38" s="225"/>
      <c r="BS38" s="225"/>
      <c r="BT38" s="225"/>
      <c r="BU38" s="225"/>
      <c r="BV38" s="225"/>
      <c r="BW38" s="225"/>
      <c r="BX38" s="225"/>
      <c r="BY38" s="225"/>
      <c r="BZ38" s="225"/>
      <c r="CA38" s="225"/>
      <c r="CB38" s="225"/>
      <c r="CC38" s="225"/>
      <c r="CD38" s="225"/>
      <c r="CE38" s="225"/>
      <c r="CF38" s="225"/>
    </row>
    <row r="39" spans="1:84" x14ac:dyDescent="0.2">
      <c r="A39" s="225"/>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225"/>
      <c r="CC39" s="225"/>
      <c r="CD39" s="225"/>
      <c r="CE39" s="225"/>
      <c r="CF39" s="225"/>
    </row>
    <row r="40" spans="1:84" x14ac:dyDescent="0.2">
      <c r="A40" s="22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row>
    <row r="41" spans="1:84" x14ac:dyDescent="0.2">
      <c r="A41" s="225"/>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5"/>
      <c r="AU41" s="225"/>
      <c r="AV41" s="225"/>
      <c r="AW41" s="225"/>
      <c r="AX41" s="225"/>
      <c r="AY41" s="225"/>
      <c r="AZ41" s="225"/>
      <c r="BA41" s="225"/>
      <c r="BB41" s="225"/>
      <c r="BC41" s="225"/>
      <c r="BD41" s="225"/>
      <c r="BE41" s="225"/>
      <c r="BF41" s="225"/>
      <c r="BG41" s="225"/>
      <c r="BH41" s="225"/>
      <c r="BI41" s="225"/>
      <c r="BJ41" s="225"/>
      <c r="BK41" s="225"/>
      <c r="BL41" s="225"/>
      <c r="BM41" s="225"/>
      <c r="BN41" s="225"/>
      <c r="BO41" s="225"/>
      <c r="BP41" s="225"/>
      <c r="BQ41" s="225"/>
      <c r="BR41" s="225"/>
      <c r="BS41" s="225"/>
      <c r="BT41" s="225"/>
      <c r="BU41" s="225"/>
      <c r="BV41" s="225"/>
      <c r="BW41" s="225"/>
      <c r="BX41" s="225"/>
      <c r="BY41" s="225"/>
      <c r="BZ41" s="225"/>
      <c r="CA41" s="225"/>
      <c r="CB41" s="225"/>
      <c r="CC41" s="225"/>
      <c r="CD41" s="225"/>
      <c r="CE41" s="225"/>
      <c r="CF41" s="225"/>
    </row>
    <row r="42" spans="1:84" x14ac:dyDescent="0.2">
      <c r="A42" s="22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225"/>
      <c r="BJ42" s="225"/>
      <c r="BK42" s="225"/>
      <c r="BL42" s="225"/>
      <c r="BM42" s="225"/>
      <c r="BN42" s="225"/>
      <c r="BO42" s="225"/>
      <c r="BP42" s="225"/>
      <c r="BQ42" s="225"/>
      <c r="BR42" s="225"/>
      <c r="BS42" s="225"/>
      <c r="BT42" s="225"/>
      <c r="BU42" s="225"/>
      <c r="BV42" s="225"/>
      <c r="BW42" s="225"/>
      <c r="BX42" s="225"/>
      <c r="BY42" s="225"/>
      <c r="BZ42" s="225"/>
      <c r="CA42" s="225"/>
      <c r="CB42" s="225"/>
      <c r="CC42" s="225"/>
      <c r="CD42" s="225"/>
      <c r="CE42" s="225"/>
      <c r="CF42" s="225"/>
    </row>
    <row r="43" spans="1:84" x14ac:dyDescent="0.2">
      <c r="A43" s="225"/>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5"/>
      <c r="BR43" s="225"/>
      <c r="BS43" s="225"/>
      <c r="BT43" s="225"/>
      <c r="BU43" s="225"/>
      <c r="BV43" s="225"/>
      <c r="BW43" s="225"/>
      <c r="BX43" s="225"/>
      <c r="BY43" s="225"/>
      <c r="BZ43" s="225"/>
      <c r="CA43" s="225"/>
      <c r="CB43" s="225"/>
      <c r="CC43" s="225"/>
      <c r="CD43" s="225"/>
      <c r="CE43" s="225"/>
      <c r="CF43" s="225"/>
    </row>
    <row r="44" spans="1:84" x14ac:dyDescent="0.2">
      <c r="A44" s="225"/>
      <c r="B44" s="225"/>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225"/>
      <c r="BJ44" s="225"/>
      <c r="BK44" s="225"/>
      <c r="BL44" s="225"/>
      <c r="BM44" s="225"/>
      <c r="BN44" s="225"/>
      <c r="BO44" s="225"/>
      <c r="BP44" s="225"/>
      <c r="BQ44" s="225"/>
      <c r="BR44" s="225"/>
      <c r="BS44" s="225"/>
      <c r="BT44" s="225"/>
      <c r="BU44" s="225"/>
      <c r="BV44" s="225"/>
      <c r="BW44" s="225"/>
      <c r="BX44" s="225"/>
      <c r="BY44" s="225"/>
      <c r="BZ44" s="225"/>
      <c r="CA44" s="225"/>
      <c r="CB44" s="225"/>
      <c r="CC44" s="225"/>
      <c r="CD44" s="225"/>
      <c r="CE44" s="225"/>
      <c r="CF44" s="225"/>
    </row>
    <row r="45" spans="1:84" x14ac:dyDescent="0.2">
      <c r="A45" s="22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225"/>
      <c r="BY45" s="225"/>
      <c r="BZ45" s="225"/>
      <c r="CA45" s="225"/>
      <c r="CB45" s="225"/>
      <c r="CC45" s="225"/>
      <c r="CD45" s="225"/>
      <c r="CE45" s="225"/>
      <c r="CF45" s="225"/>
    </row>
    <row r="46" spans="1:84" x14ac:dyDescent="0.2">
      <c r="A46" s="225"/>
      <c r="B46" s="225"/>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5"/>
      <c r="BS46" s="225"/>
      <c r="BT46" s="225"/>
      <c r="BU46" s="225"/>
      <c r="BV46" s="225"/>
      <c r="BW46" s="225"/>
      <c r="BX46" s="225"/>
      <c r="BY46" s="225"/>
      <c r="BZ46" s="225"/>
      <c r="CA46" s="225"/>
      <c r="CB46" s="225"/>
      <c r="CC46" s="225"/>
      <c r="CD46" s="225"/>
      <c r="CE46" s="225"/>
      <c r="CF46" s="225"/>
    </row>
    <row r="47" spans="1:84" x14ac:dyDescent="0.2">
      <c r="A47" s="225"/>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25"/>
      <c r="CA47" s="225"/>
      <c r="CB47" s="225"/>
      <c r="CC47" s="225"/>
      <c r="CD47" s="225"/>
      <c r="CE47" s="225"/>
      <c r="CF47" s="225"/>
    </row>
    <row r="48" spans="1:84" x14ac:dyDescent="0.2">
      <c r="A48" s="225"/>
      <c r="B48" s="225"/>
      <c r="C48" s="225"/>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25"/>
      <c r="AQ48" s="225"/>
      <c r="AR48" s="225"/>
      <c r="AS48" s="225"/>
      <c r="AT48" s="225"/>
      <c r="AU48" s="225"/>
      <c r="AV48" s="225"/>
      <c r="AW48" s="225"/>
      <c r="AX48" s="225"/>
      <c r="AY48" s="225"/>
      <c r="AZ48" s="225"/>
      <c r="BA48" s="225"/>
      <c r="BB48" s="225"/>
      <c r="BC48" s="225"/>
      <c r="BD48" s="225"/>
      <c r="BE48" s="225"/>
      <c r="BF48" s="225"/>
      <c r="BG48" s="225"/>
      <c r="BH48" s="225"/>
      <c r="BI48" s="225"/>
      <c r="BJ48" s="225"/>
      <c r="BK48" s="225"/>
      <c r="BL48" s="225"/>
      <c r="BM48" s="225"/>
      <c r="BN48" s="225"/>
      <c r="BO48" s="225"/>
      <c r="BP48" s="225"/>
      <c r="BQ48" s="225"/>
      <c r="BR48" s="225"/>
      <c r="BS48" s="225"/>
      <c r="BT48" s="225"/>
      <c r="BU48" s="225"/>
      <c r="BV48" s="225"/>
      <c r="BW48" s="225"/>
      <c r="BX48" s="225"/>
      <c r="BY48" s="225"/>
      <c r="BZ48" s="225"/>
      <c r="CA48" s="225"/>
      <c r="CB48" s="225"/>
      <c r="CC48" s="225"/>
      <c r="CD48" s="225"/>
      <c r="CE48" s="225"/>
      <c r="CF48" s="225"/>
    </row>
    <row r="49" spans="1:84" x14ac:dyDescent="0.2">
      <c r="A49" s="225"/>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5"/>
      <c r="AY49" s="225"/>
      <c r="AZ49" s="225"/>
      <c r="BA49" s="225"/>
      <c r="BB49" s="225"/>
      <c r="BC49" s="225"/>
      <c r="BD49" s="225"/>
      <c r="BE49" s="225"/>
      <c r="BF49" s="225"/>
      <c r="BG49" s="225"/>
      <c r="BH49" s="225"/>
      <c r="BI49" s="225"/>
      <c r="BJ49" s="225"/>
      <c r="BK49" s="225"/>
      <c r="BL49" s="225"/>
      <c r="BM49" s="225"/>
      <c r="BN49" s="225"/>
      <c r="BO49" s="225"/>
      <c r="BP49" s="225"/>
      <c r="BQ49" s="225"/>
      <c r="BR49" s="225"/>
      <c r="BS49" s="225"/>
      <c r="BT49" s="225"/>
      <c r="BU49" s="225"/>
      <c r="BV49" s="225"/>
      <c r="BW49" s="225"/>
      <c r="BX49" s="225"/>
      <c r="BY49" s="225"/>
      <c r="BZ49" s="225"/>
      <c r="CA49" s="225"/>
      <c r="CB49" s="225"/>
      <c r="CC49" s="225"/>
      <c r="CD49" s="225"/>
      <c r="CE49" s="225"/>
      <c r="CF49" s="225"/>
    </row>
    <row r="50" spans="1:84" x14ac:dyDescent="0.2">
      <c r="A50" s="225"/>
      <c r="B50" s="225"/>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5"/>
      <c r="BQ50" s="225"/>
      <c r="BR50" s="225"/>
      <c r="BS50" s="225"/>
      <c r="BT50" s="225"/>
      <c r="BU50" s="225"/>
      <c r="BV50" s="225"/>
      <c r="BW50" s="225"/>
      <c r="BX50" s="225"/>
      <c r="BY50" s="225"/>
      <c r="BZ50" s="225"/>
      <c r="CA50" s="225"/>
      <c r="CB50" s="225"/>
      <c r="CC50" s="225"/>
      <c r="CD50" s="225"/>
      <c r="CE50" s="225"/>
      <c r="CF50" s="225"/>
    </row>
    <row r="51" spans="1:84" x14ac:dyDescent="0.2">
      <c r="A51" s="225"/>
      <c r="B51" s="225"/>
      <c r="C51" s="225"/>
      <c r="D51" s="225"/>
      <c r="E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row>
    <row r="52" spans="1:84" x14ac:dyDescent="0.2">
      <c r="A52" s="225"/>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c r="AJ52" s="225"/>
      <c r="AK52" s="225"/>
      <c r="AL52" s="225"/>
      <c r="AM52" s="225"/>
      <c r="AN52" s="225"/>
      <c r="AO52" s="225"/>
      <c r="AP52" s="225"/>
      <c r="AQ52" s="225"/>
      <c r="AR52" s="225"/>
      <c r="AS52" s="225"/>
      <c r="AT52" s="225"/>
      <c r="AU52" s="225"/>
      <c r="AV52" s="225"/>
      <c r="AW52" s="225"/>
      <c r="AX52" s="225"/>
      <c r="AY52" s="225"/>
      <c r="AZ52" s="225"/>
      <c r="BA52" s="225"/>
      <c r="BB52" s="225"/>
      <c r="BC52" s="225"/>
      <c r="BD52" s="225"/>
      <c r="BE52" s="225"/>
      <c r="BF52" s="225"/>
      <c r="BG52" s="225"/>
      <c r="BH52" s="225"/>
      <c r="BI52" s="225"/>
      <c r="BJ52" s="225"/>
      <c r="BK52" s="225"/>
      <c r="BL52" s="225"/>
      <c r="BM52" s="225"/>
      <c r="BN52" s="225"/>
      <c r="BO52" s="225"/>
      <c r="BP52" s="225"/>
      <c r="BQ52" s="225"/>
      <c r="BR52" s="225"/>
      <c r="BS52" s="225"/>
      <c r="BT52" s="225"/>
      <c r="BU52" s="225"/>
      <c r="BV52" s="225"/>
      <c r="BW52" s="225"/>
      <c r="BX52" s="225"/>
      <c r="BY52" s="225"/>
      <c r="BZ52" s="225"/>
      <c r="CA52" s="225"/>
      <c r="CB52" s="225"/>
      <c r="CC52" s="225"/>
      <c r="CD52" s="225"/>
      <c r="CE52" s="225"/>
      <c r="CF52" s="225"/>
    </row>
    <row r="53" spans="1:84" x14ac:dyDescent="0.2">
      <c r="A53" s="225"/>
      <c r="B53" s="225"/>
      <c r="C53" s="225"/>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5"/>
      <c r="AP53" s="225"/>
      <c r="AQ53" s="225"/>
      <c r="AR53" s="225"/>
      <c r="AS53" s="225"/>
      <c r="AT53" s="225"/>
      <c r="AU53" s="225"/>
      <c r="AV53" s="225"/>
      <c r="AW53" s="225"/>
      <c r="AX53" s="225"/>
      <c r="AY53" s="225"/>
      <c r="AZ53" s="225"/>
      <c r="BA53" s="225"/>
      <c r="BB53" s="225"/>
      <c r="BC53" s="225"/>
      <c r="BD53" s="225"/>
      <c r="BE53" s="225"/>
      <c r="BF53" s="225"/>
      <c r="BG53" s="225"/>
      <c r="BH53" s="225"/>
      <c r="BI53" s="225"/>
      <c r="BJ53" s="225"/>
      <c r="BK53" s="225"/>
      <c r="BL53" s="225"/>
      <c r="BM53" s="225"/>
      <c r="BN53" s="225"/>
      <c r="BO53" s="225"/>
      <c r="BP53" s="225"/>
      <c r="BQ53" s="225"/>
      <c r="BR53" s="225"/>
      <c r="BS53" s="225"/>
      <c r="BT53" s="225"/>
      <c r="BU53" s="225"/>
      <c r="BV53" s="225"/>
      <c r="BW53" s="225"/>
      <c r="BX53" s="225"/>
      <c r="BY53" s="225"/>
      <c r="BZ53" s="225"/>
      <c r="CA53" s="225"/>
      <c r="CB53" s="225"/>
      <c r="CC53" s="225"/>
      <c r="CD53" s="225"/>
      <c r="CE53" s="225"/>
      <c r="CF53" s="225"/>
    </row>
    <row r="54" spans="1:84" x14ac:dyDescent="0.2">
      <c r="A54" s="225"/>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5"/>
      <c r="BR54" s="225"/>
      <c r="BS54" s="225"/>
      <c r="BT54" s="225"/>
      <c r="BU54" s="225"/>
      <c r="BV54" s="225"/>
      <c r="BW54" s="225"/>
      <c r="BX54" s="225"/>
      <c r="BY54" s="225"/>
      <c r="BZ54" s="225"/>
      <c r="CA54" s="225"/>
      <c r="CB54" s="225"/>
      <c r="CC54" s="225"/>
      <c r="CD54" s="225"/>
      <c r="CE54" s="225"/>
      <c r="CF54" s="225"/>
    </row>
    <row r="55" spans="1:84" x14ac:dyDescent="0.2">
      <c r="A55" s="225"/>
      <c r="B55" s="225"/>
      <c r="C55" s="225"/>
      <c r="D55" s="225"/>
      <c r="E55" s="225"/>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5"/>
      <c r="BI55" s="225"/>
      <c r="BJ55" s="225"/>
      <c r="BK55" s="225"/>
      <c r="BL55" s="225"/>
      <c r="BM55" s="225"/>
      <c r="BN55" s="225"/>
      <c r="BO55" s="225"/>
      <c r="BP55" s="225"/>
      <c r="BQ55" s="225"/>
      <c r="BR55" s="225"/>
      <c r="BS55" s="225"/>
      <c r="BT55" s="225"/>
      <c r="BU55" s="225"/>
      <c r="BV55" s="225"/>
      <c r="BW55" s="225"/>
      <c r="BX55" s="225"/>
      <c r="BY55" s="225"/>
      <c r="BZ55" s="225"/>
      <c r="CA55" s="225"/>
      <c r="CB55" s="225"/>
      <c r="CC55" s="225"/>
      <c r="CD55" s="225"/>
      <c r="CE55" s="225"/>
      <c r="CF55" s="225"/>
    </row>
    <row r="56" spans="1:84" x14ac:dyDescent="0.2">
      <c r="A56" s="225"/>
      <c r="B56" s="225"/>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5"/>
      <c r="AY56" s="225"/>
      <c r="AZ56" s="225"/>
      <c r="BA56" s="225"/>
      <c r="BB56" s="225"/>
      <c r="BC56" s="225"/>
      <c r="BD56" s="225"/>
      <c r="BE56" s="225"/>
      <c r="BF56" s="225"/>
      <c r="BG56" s="225"/>
      <c r="BH56" s="225"/>
      <c r="BI56" s="225"/>
      <c r="BJ56" s="225"/>
      <c r="BK56" s="225"/>
      <c r="BL56" s="225"/>
      <c r="BM56" s="225"/>
      <c r="BN56" s="225"/>
      <c r="BO56" s="225"/>
      <c r="BP56" s="225"/>
      <c r="BQ56" s="225"/>
      <c r="BR56" s="225"/>
      <c r="BS56" s="225"/>
      <c r="BT56" s="225"/>
      <c r="BU56" s="225"/>
      <c r="BV56" s="225"/>
      <c r="BW56" s="225"/>
      <c r="BX56" s="225"/>
      <c r="BY56" s="225"/>
      <c r="BZ56" s="225"/>
      <c r="CA56" s="225"/>
      <c r="CB56" s="225"/>
      <c r="CC56" s="225"/>
      <c r="CD56" s="225"/>
      <c r="CE56" s="225"/>
      <c r="CF56" s="225"/>
    </row>
    <row r="57" spans="1:84" x14ac:dyDescent="0.2">
      <c r="A57" s="225"/>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row>
    <row r="58" spans="1:84" x14ac:dyDescent="0.2">
      <c r="A58" s="225"/>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row>
    <row r="59" spans="1:84" x14ac:dyDescent="0.2">
      <c r="A59" s="225"/>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25"/>
      <c r="BD59" s="225"/>
      <c r="BE59" s="225"/>
      <c r="BF59" s="225"/>
      <c r="BG59" s="225"/>
      <c r="BH59" s="225"/>
      <c r="BI59" s="225"/>
      <c r="BJ59" s="225"/>
      <c r="BK59" s="225"/>
      <c r="BL59" s="225"/>
      <c r="BM59" s="225"/>
      <c r="BN59" s="225"/>
      <c r="BO59" s="225"/>
      <c r="BP59" s="225"/>
      <c r="BQ59" s="225"/>
      <c r="BR59" s="225"/>
      <c r="BS59" s="225"/>
      <c r="BT59" s="225"/>
      <c r="BU59" s="225"/>
      <c r="BV59" s="225"/>
      <c r="BW59" s="225"/>
      <c r="BX59" s="225"/>
      <c r="BY59" s="225"/>
      <c r="BZ59" s="225"/>
      <c r="CA59" s="225"/>
      <c r="CB59" s="225"/>
      <c r="CC59" s="225"/>
      <c r="CD59" s="225"/>
      <c r="CE59" s="225"/>
      <c r="CF59" s="225"/>
    </row>
    <row r="60" spans="1:84" x14ac:dyDescent="0.2">
      <c r="A60" s="225"/>
      <c r="B60" s="225"/>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25"/>
      <c r="AR60" s="225"/>
      <c r="AS60" s="225"/>
      <c r="AT60" s="225"/>
      <c r="AU60" s="225"/>
      <c r="AV60" s="225"/>
      <c r="AW60" s="225"/>
      <c r="AX60" s="225"/>
      <c r="AY60" s="225"/>
      <c r="AZ60" s="225"/>
      <c r="BA60" s="225"/>
      <c r="BB60" s="225"/>
      <c r="BC60" s="225"/>
      <c r="BD60" s="225"/>
      <c r="BE60" s="225"/>
      <c r="BF60" s="225"/>
      <c r="BG60" s="225"/>
      <c r="BH60" s="225"/>
      <c r="BI60" s="225"/>
      <c r="BJ60" s="225"/>
      <c r="BK60" s="225"/>
      <c r="BL60" s="225"/>
      <c r="BM60" s="225"/>
      <c r="BN60" s="225"/>
      <c r="BO60" s="225"/>
      <c r="BP60" s="225"/>
      <c r="BQ60" s="225"/>
      <c r="BR60" s="225"/>
      <c r="BS60" s="225"/>
      <c r="BT60" s="225"/>
      <c r="BU60" s="225"/>
      <c r="BV60" s="225"/>
      <c r="BW60" s="225"/>
      <c r="BX60" s="225"/>
      <c r="BY60" s="225"/>
      <c r="BZ60" s="225"/>
      <c r="CA60" s="225"/>
      <c r="CB60" s="225"/>
      <c r="CC60" s="225"/>
      <c r="CD60" s="225"/>
      <c r="CE60" s="225"/>
      <c r="CF60" s="225"/>
    </row>
    <row r="61" spans="1:84" x14ac:dyDescent="0.2">
      <c r="A61" s="225"/>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25"/>
      <c r="BW61" s="225"/>
      <c r="BX61" s="225"/>
      <c r="BY61" s="225"/>
      <c r="BZ61" s="225"/>
      <c r="CA61" s="225"/>
      <c r="CB61" s="225"/>
      <c r="CC61" s="225"/>
      <c r="CD61" s="225"/>
      <c r="CE61" s="225"/>
      <c r="CF61" s="225"/>
    </row>
    <row r="62" spans="1:84" x14ac:dyDescent="0.2">
      <c r="A62" s="225"/>
      <c r="B62" s="225"/>
      <c r="C62" s="225"/>
      <c r="D62" s="225"/>
      <c r="E62" s="225"/>
      <c r="F62" s="225"/>
      <c r="G62" s="225"/>
      <c r="H62" s="225"/>
      <c r="I62" s="225"/>
      <c r="J62" s="225"/>
      <c r="K62" s="225"/>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225"/>
      <c r="AU62" s="225"/>
      <c r="AV62" s="225"/>
      <c r="AW62" s="225"/>
      <c r="AX62" s="225"/>
      <c r="AY62" s="225"/>
      <c r="AZ62" s="225"/>
      <c r="BA62" s="225"/>
      <c r="BB62" s="225"/>
      <c r="BC62" s="225"/>
      <c r="BD62" s="225"/>
      <c r="BE62" s="225"/>
      <c r="BF62" s="225"/>
      <c r="BG62" s="225"/>
      <c r="BH62" s="225"/>
      <c r="BI62" s="225"/>
      <c r="BJ62" s="225"/>
      <c r="BK62" s="225"/>
      <c r="BL62" s="225"/>
      <c r="BM62" s="225"/>
      <c r="BN62" s="225"/>
      <c r="BO62" s="225"/>
      <c r="BP62" s="225"/>
      <c r="BQ62" s="225"/>
      <c r="BR62" s="225"/>
      <c r="BS62" s="225"/>
      <c r="BT62" s="225"/>
      <c r="BU62" s="225"/>
      <c r="BV62" s="225"/>
      <c r="BW62" s="225"/>
      <c r="BX62" s="225"/>
      <c r="BY62" s="225"/>
      <c r="BZ62" s="225"/>
      <c r="CA62" s="225"/>
      <c r="CB62" s="225"/>
      <c r="CC62" s="225"/>
      <c r="CD62" s="225"/>
      <c r="CE62" s="225"/>
      <c r="CF62" s="225"/>
    </row>
    <row r="63" spans="1:84" x14ac:dyDescent="0.2">
      <c r="A63" s="225"/>
      <c r="B63" s="225"/>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5"/>
      <c r="AZ63" s="225"/>
      <c r="BA63" s="225"/>
      <c r="BB63" s="225"/>
      <c r="BC63" s="225"/>
      <c r="BD63" s="225"/>
      <c r="BE63" s="225"/>
      <c r="BF63" s="225"/>
      <c r="BG63" s="225"/>
      <c r="BH63" s="225"/>
      <c r="BI63" s="225"/>
      <c r="BJ63" s="225"/>
      <c r="BK63" s="225"/>
      <c r="BL63" s="225"/>
      <c r="BM63" s="225"/>
      <c r="BN63" s="225"/>
      <c r="BO63" s="225"/>
      <c r="BP63" s="225"/>
      <c r="BQ63" s="225"/>
      <c r="BR63" s="225"/>
      <c r="BS63" s="225"/>
      <c r="BT63" s="225"/>
      <c r="BU63" s="225"/>
      <c r="BV63" s="225"/>
      <c r="BW63" s="225"/>
      <c r="BX63" s="225"/>
      <c r="BY63" s="225"/>
      <c r="BZ63" s="225"/>
      <c r="CA63" s="225"/>
      <c r="CB63" s="225"/>
      <c r="CC63" s="225"/>
      <c r="CD63" s="225"/>
      <c r="CE63" s="225"/>
      <c r="CF63" s="225"/>
    </row>
    <row r="64" spans="1:84"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5"/>
      <c r="BU64" s="225"/>
      <c r="BV64" s="225"/>
      <c r="BW64" s="225"/>
      <c r="BX64" s="225"/>
      <c r="BY64" s="225"/>
      <c r="BZ64" s="225"/>
      <c r="CA64" s="225"/>
      <c r="CB64" s="225"/>
      <c r="CC64" s="225"/>
      <c r="CD64" s="225"/>
      <c r="CE64" s="225"/>
      <c r="CF64" s="225"/>
    </row>
    <row r="65" spans="1:84" x14ac:dyDescent="0.2">
      <c r="A65" s="225"/>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25"/>
      <c r="BD65" s="225"/>
      <c r="BE65" s="225"/>
      <c r="BF65" s="225"/>
      <c r="BG65" s="225"/>
      <c r="BH65" s="225"/>
      <c r="BI65" s="225"/>
      <c r="BJ65" s="225"/>
      <c r="BK65" s="225"/>
      <c r="BL65" s="225"/>
      <c r="BM65" s="225"/>
      <c r="BN65" s="225"/>
      <c r="BO65" s="225"/>
      <c r="BP65" s="225"/>
      <c r="BQ65" s="225"/>
      <c r="BR65" s="225"/>
      <c r="BS65" s="225"/>
      <c r="BT65" s="225"/>
      <c r="BU65" s="225"/>
      <c r="BV65" s="225"/>
      <c r="BW65" s="225"/>
      <c r="BX65" s="225"/>
      <c r="BY65" s="225"/>
      <c r="BZ65" s="225"/>
      <c r="CA65" s="225"/>
      <c r="CB65" s="225"/>
      <c r="CC65" s="225"/>
      <c r="CD65" s="225"/>
      <c r="CE65" s="225"/>
      <c r="CF65" s="225"/>
    </row>
  </sheetData>
  <mergeCells count="5">
    <mergeCell ref="AK25:CB25"/>
    <mergeCell ref="AK27:CB27"/>
    <mergeCell ref="AK29:CF29"/>
    <mergeCell ref="BC30:BQ30"/>
    <mergeCell ref="AK31:CB31"/>
  </mergeCells>
  <printOptions horizontalCentered="1"/>
  <pageMargins left="0.19685039370078741" right="0.27559055118110237" top="0.27559055118110237" bottom="0.39370078740157483" header="0" footer="0"/>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view="pageBreakPreview" topLeftCell="A2" zoomScale="90" zoomScaleSheetLayoutView="90" workbookViewId="0">
      <selection activeCell="G24" sqref="G24"/>
    </sheetView>
  </sheetViews>
  <sheetFormatPr defaultRowHeight="12.75" x14ac:dyDescent="0.2"/>
  <cols>
    <col min="1" max="1" width="9.5703125" customWidth="1"/>
    <col min="2" max="2" width="26.7109375" customWidth="1"/>
    <col min="3" max="3" width="11" customWidth="1"/>
    <col min="4" max="4" width="19.7109375" customWidth="1"/>
    <col min="5" max="5" width="17.85546875" customWidth="1"/>
    <col min="6" max="6" width="17.5703125" customWidth="1"/>
    <col min="7" max="7" width="21.28515625" customWidth="1"/>
    <col min="8" max="8" width="12.42578125" customWidth="1"/>
    <col min="9" max="9" width="8" customWidth="1"/>
  </cols>
  <sheetData>
    <row r="1" spans="1:12" hidden="1" x14ac:dyDescent="0.2"/>
    <row r="2" spans="1:12" ht="21" customHeight="1" x14ac:dyDescent="0.3">
      <c r="A2" s="312" t="s">
        <v>85</v>
      </c>
      <c r="B2" s="312"/>
      <c r="C2" s="312"/>
      <c r="D2" s="312"/>
      <c r="E2" s="312"/>
      <c r="F2" s="312"/>
      <c r="G2" s="312"/>
      <c r="H2" s="312"/>
      <c r="I2" s="312"/>
      <c r="J2" s="35"/>
      <c r="K2" s="35"/>
      <c r="L2" s="35"/>
    </row>
    <row r="3" spans="1:12" ht="25.9" customHeight="1" x14ac:dyDescent="0.2">
      <c r="A3" s="313" t="s">
        <v>86</v>
      </c>
      <c r="B3" s="313" t="s">
        <v>87</v>
      </c>
      <c r="C3" s="313" t="s">
        <v>88</v>
      </c>
      <c r="D3" s="315" t="s">
        <v>89</v>
      </c>
      <c r="E3" s="316"/>
      <c r="F3" s="313" t="s">
        <v>90</v>
      </c>
      <c r="G3" s="313" t="s">
        <v>91</v>
      </c>
      <c r="H3" s="313" t="s">
        <v>92</v>
      </c>
      <c r="I3" s="317" t="s">
        <v>34</v>
      </c>
    </row>
    <row r="4" spans="1:12" ht="45.6" customHeight="1" x14ac:dyDescent="0.2">
      <c r="A4" s="314"/>
      <c r="B4" s="314"/>
      <c r="C4" s="314"/>
      <c r="D4" s="272" t="s">
        <v>93</v>
      </c>
      <c r="E4" s="272" t="s">
        <v>94</v>
      </c>
      <c r="F4" s="314"/>
      <c r="G4" s="314"/>
      <c r="H4" s="314"/>
      <c r="I4" s="318"/>
    </row>
    <row r="5" spans="1:12" ht="16.149999999999999" customHeight="1" x14ac:dyDescent="0.2">
      <c r="A5" s="273" t="s">
        <v>100</v>
      </c>
      <c r="B5" s="274">
        <v>39</v>
      </c>
      <c r="C5" s="274">
        <v>0</v>
      </c>
      <c r="D5" s="275">
        <v>0</v>
      </c>
      <c r="E5" s="275"/>
      <c r="F5" s="274">
        <v>2</v>
      </c>
      <c r="G5" s="274"/>
      <c r="H5" s="274">
        <v>11</v>
      </c>
      <c r="I5" s="276">
        <f>B5+F5+H5</f>
        <v>52</v>
      </c>
    </row>
    <row r="6" spans="1:12" ht="18.75" x14ac:dyDescent="0.2">
      <c r="A6" s="273" t="s">
        <v>101</v>
      </c>
      <c r="B6" s="274">
        <v>32</v>
      </c>
      <c r="C6" s="274">
        <v>4</v>
      </c>
      <c r="D6" s="275">
        <v>3</v>
      </c>
      <c r="E6" s="275"/>
      <c r="F6" s="274">
        <v>2</v>
      </c>
      <c r="G6" s="274"/>
      <c r="H6" s="274">
        <v>11</v>
      </c>
      <c r="I6" s="276">
        <f>SUM(B6:H6)</f>
        <v>52</v>
      </c>
    </row>
    <row r="7" spans="1:12" ht="18.75" x14ac:dyDescent="0.2">
      <c r="A7" s="273" t="s">
        <v>165</v>
      </c>
      <c r="B7" s="275">
        <v>23</v>
      </c>
      <c r="C7" s="275">
        <v>2</v>
      </c>
      <c r="D7" s="275">
        <v>5</v>
      </c>
      <c r="E7" s="275">
        <v>4</v>
      </c>
      <c r="F7" s="275">
        <v>1</v>
      </c>
      <c r="G7" s="275">
        <v>6</v>
      </c>
      <c r="H7" s="275">
        <v>2</v>
      </c>
      <c r="I7" s="276">
        <f>SUM(B7:H7)</f>
        <v>43</v>
      </c>
    </row>
    <row r="8" spans="1:12" ht="18.75" x14ac:dyDescent="0.2">
      <c r="A8" s="277" t="s">
        <v>34</v>
      </c>
      <c r="B8" s="276">
        <f t="shared" ref="B8:I8" si="0">B5+B6+B7</f>
        <v>94</v>
      </c>
      <c r="C8" s="276">
        <f t="shared" si="0"/>
        <v>6</v>
      </c>
      <c r="D8" s="276">
        <f t="shared" si="0"/>
        <v>8</v>
      </c>
      <c r="E8" s="276">
        <f t="shared" si="0"/>
        <v>4</v>
      </c>
      <c r="F8" s="276">
        <f t="shared" si="0"/>
        <v>5</v>
      </c>
      <c r="G8" s="276">
        <f t="shared" si="0"/>
        <v>6</v>
      </c>
      <c r="H8" s="276">
        <f t="shared" si="0"/>
        <v>24</v>
      </c>
      <c r="I8" s="276">
        <f t="shared" si="0"/>
        <v>147</v>
      </c>
    </row>
  </sheetData>
  <mergeCells count="9">
    <mergeCell ref="A2:I2"/>
    <mergeCell ref="A3:A4"/>
    <mergeCell ref="B3:B4"/>
    <mergeCell ref="C3:C4"/>
    <mergeCell ref="D3:E3"/>
    <mergeCell ref="F3:F4"/>
    <mergeCell ref="G3:G4"/>
    <mergeCell ref="H3:H4"/>
    <mergeCell ref="I3:I4"/>
  </mergeCells>
  <printOptions horizontalCentered="1"/>
  <pageMargins left="0.31496062992125984" right="0.31496062992125984" top="0.35433070866141736" bottom="0.55118110236220474" header="0.31496062992125984" footer="0.31496062992125984"/>
  <pageSetup paperSize="9" orientation="landscape"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B28"/>
  <sheetViews>
    <sheetView view="pageBreakPreview" zoomScale="150" zoomScaleNormal="125" zoomScaleSheetLayoutView="150" workbookViewId="0">
      <selection activeCell="AL28" sqref="AL28"/>
    </sheetView>
  </sheetViews>
  <sheetFormatPr defaultRowHeight="12.75" x14ac:dyDescent="0.2"/>
  <cols>
    <col min="1" max="16" width="2.140625" customWidth="1"/>
    <col min="17" max="18" width="1.140625" customWidth="1"/>
    <col min="19" max="24" width="1.28515625" customWidth="1"/>
    <col min="25" max="26" width="1.140625" customWidth="1"/>
    <col min="27" max="29" width="2.140625" customWidth="1"/>
    <col min="30" max="31" width="1.28515625" customWidth="1"/>
    <col min="32" max="33" width="2.140625" customWidth="1"/>
    <col min="34" max="41" width="1.140625" customWidth="1"/>
    <col min="42" max="44" width="2.140625" customWidth="1"/>
    <col min="45" max="45" width="2.42578125" customWidth="1"/>
    <col min="46" max="52" width="2.140625" customWidth="1"/>
    <col min="53" max="55" width="1.28515625" customWidth="1"/>
    <col min="56" max="56" width="1" customWidth="1"/>
    <col min="57" max="58" width="1.28515625" customWidth="1"/>
    <col min="59" max="66" width="2.140625" customWidth="1"/>
    <col min="67" max="67" width="2.28515625" customWidth="1"/>
    <col min="68" max="68" width="3.28515625" customWidth="1"/>
    <col min="69" max="69" width="1.7109375" customWidth="1"/>
    <col min="70" max="70" width="2.140625" customWidth="1"/>
    <col min="71" max="71" width="1.42578125" hidden="1" customWidth="1"/>
    <col min="72" max="74" width="2.140625" customWidth="1"/>
    <col min="75" max="78" width="2" customWidth="1"/>
    <col min="79" max="79" width="2.42578125" customWidth="1"/>
    <col min="80" max="80" width="3.28515625" customWidth="1"/>
  </cols>
  <sheetData>
    <row r="5" spans="1:80" ht="3.75" customHeight="1" x14ac:dyDescent="0.2"/>
    <row r="6" spans="1:80" ht="15.75" customHeight="1" x14ac:dyDescent="0.2">
      <c r="A6" s="354" t="s">
        <v>25</v>
      </c>
      <c r="B6" s="322" t="s">
        <v>0</v>
      </c>
      <c r="C6" s="323"/>
      <c r="D6" s="323"/>
      <c r="E6" s="324"/>
      <c r="F6" s="357" t="s">
        <v>270</v>
      </c>
      <c r="G6" s="322" t="s">
        <v>1</v>
      </c>
      <c r="H6" s="323"/>
      <c r="I6" s="323"/>
      <c r="J6" s="336" t="s">
        <v>271</v>
      </c>
      <c r="K6" s="322" t="s">
        <v>2</v>
      </c>
      <c r="L6" s="323"/>
      <c r="M6" s="323"/>
      <c r="N6" s="324"/>
      <c r="O6" s="322" t="s">
        <v>3</v>
      </c>
      <c r="P6" s="323"/>
      <c r="Q6" s="323"/>
      <c r="R6" s="323"/>
      <c r="S6" s="323"/>
      <c r="T6" s="324"/>
      <c r="U6" s="333" t="s">
        <v>272</v>
      </c>
      <c r="V6" s="319"/>
      <c r="W6" s="322" t="s">
        <v>4</v>
      </c>
      <c r="X6" s="323"/>
      <c r="Y6" s="323"/>
      <c r="Z6" s="323"/>
      <c r="AA6" s="324"/>
      <c r="AB6" s="319" t="s">
        <v>273</v>
      </c>
      <c r="AC6" s="322" t="s">
        <v>5</v>
      </c>
      <c r="AD6" s="323"/>
      <c r="AE6" s="323"/>
      <c r="AF6" s="324"/>
      <c r="AG6" s="319" t="s">
        <v>274</v>
      </c>
      <c r="AH6" s="322" t="s">
        <v>6</v>
      </c>
      <c r="AI6" s="323"/>
      <c r="AJ6" s="323"/>
      <c r="AK6" s="323"/>
      <c r="AL6" s="323"/>
      <c r="AM6" s="323"/>
      <c r="AN6" s="323"/>
      <c r="AO6" s="324"/>
      <c r="AP6" s="331" t="s">
        <v>275</v>
      </c>
      <c r="AQ6" s="322" t="s">
        <v>7</v>
      </c>
      <c r="AR6" s="323"/>
      <c r="AS6" s="324"/>
      <c r="AT6" s="319" t="s">
        <v>276</v>
      </c>
      <c r="AU6" s="322" t="s">
        <v>8</v>
      </c>
      <c r="AV6" s="323"/>
      <c r="AW6" s="323"/>
      <c r="AX6" s="324"/>
      <c r="AY6" s="322" t="s">
        <v>9</v>
      </c>
      <c r="AZ6" s="323"/>
      <c r="BA6" s="323"/>
      <c r="BB6" s="323"/>
      <c r="BC6" s="323"/>
      <c r="BD6" s="324"/>
      <c r="BE6" s="333" t="s">
        <v>277</v>
      </c>
      <c r="BF6" s="319"/>
      <c r="BG6" s="322" t="s">
        <v>10</v>
      </c>
      <c r="BH6" s="323"/>
      <c r="BI6" s="324"/>
      <c r="BJ6" s="319" t="s">
        <v>278</v>
      </c>
      <c r="BK6" s="322" t="s">
        <v>11</v>
      </c>
      <c r="BL6" s="323"/>
      <c r="BM6" s="323"/>
      <c r="BN6" s="324"/>
      <c r="BO6" s="336" t="s">
        <v>12</v>
      </c>
      <c r="BP6" s="322" t="s">
        <v>22</v>
      </c>
      <c r="BQ6" s="324"/>
      <c r="BR6" s="331" t="s">
        <v>63</v>
      </c>
      <c r="BS6" s="367" t="s">
        <v>24</v>
      </c>
      <c r="BT6" s="368"/>
      <c r="BU6" s="368"/>
      <c r="BV6" s="368"/>
      <c r="BW6" s="368"/>
      <c r="BX6" s="364"/>
      <c r="BY6" s="361" t="s">
        <v>143</v>
      </c>
      <c r="BZ6" s="358" t="s">
        <v>61</v>
      </c>
      <c r="CA6" s="358" t="s">
        <v>13</v>
      </c>
      <c r="CB6" s="358" t="s">
        <v>14</v>
      </c>
    </row>
    <row r="7" spans="1:80" ht="12.75" customHeight="1" x14ac:dyDescent="0.2">
      <c r="A7" s="355"/>
      <c r="B7" s="325"/>
      <c r="C7" s="326"/>
      <c r="D7" s="326"/>
      <c r="E7" s="327"/>
      <c r="F7" s="320"/>
      <c r="G7" s="325"/>
      <c r="H7" s="326"/>
      <c r="I7" s="326"/>
      <c r="J7" s="336"/>
      <c r="K7" s="325"/>
      <c r="L7" s="326"/>
      <c r="M7" s="326"/>
      <c r="N7" s="327"/>
      <c r="O7" s="325"/>
      <c r="P7" s="326"/>
      <c r="Q7" s="326"/>
      <c r="R7" s="326"/>
      <c r="S7" s="326"/>
      <c r="T7" s="327"/>
      <c r="U7" s="334"/>
      <c r="V7" s="320"/>
      <c r="W7" s="325"/>
      <c r="X7" s="326"/>
      <c r="Y7" s="326"/>
      <c r="Z7" s="326"/>
      <c r="AA7" s="327"/>
      <c r="AB7" s="320"/>
      <c r="AC7" s="325"/>
      <c r="AD7" s="326"/>
      <c r="AE7" s="326"/>
      <c r="AF7" s="327"/>
      <c r="AG7" s="320"/>
      <c r="AH7" s="328"/>
      <c r="AI7" s="329"/>
      <c r="AJ7" s="329"/>
      <c r="AK7" s="329"/>
      <c r="AL7" s="329"/>
      <c r="AM7" s="329"/>
      <c r="AN7" s="329"/>
      <c r="AO7" s="330"/>
      <c r="AP7" s="337"/>
      <c r="AQ7" s="325"/>
      <c r="AR7" s="326"/>
      <c r="AS7" s="327"/>
      <c r="AT7" s="320"/>
      <c r="AU7" s="325"/>
      <c r="AV7" s="326"/>
      <c r="AW7" s="326"/>
      <c r="AX7" s="327"/>
      <c r="AY7" s="328"/>
      <c r="AZ7" s="329"/>
      <c r="BA7" s="329"/>
      <c r="BB7" s="329"/>
      <c r="BC7" s="329"/>
      <c r="BD7" s="330"/>
      <c r="BE7" s="334"/>
      <c r="BF7" s="320"/>
      <c r="BG7" s="325"/>
      <c r="BH7" s="326"/>
      <c r="BI7" s="327"/>
      <c r="BJ7" s="320"/>
      <c r="BK7" s="325"/>
      <c r="BL7" s="326"/>
      <c r="BM7" s="326"/>
      <c r="BN7" s="327"/>
      <c r="BO7" s="336"/>
      <c r="BP7" s="325"/>
      <c r="BQ7" s="327"/>
      <c r="BR7" s="337"/>
      <c r="BS7" s="369"/>
      <c r="BT7" s="370"/>
      <c r="BU7" s="370"/>
      <c r="BV7" s="370"/>
      <c r="BW7" s="370"/>
      <c r="BX7" s="365"/>
      <c r="BY7" s="362"/>
      <c r="BZ7" s="358"/>
      <c r="CA7" s="358"/>
      <c r="CB7" s="358"/>
    </row>
    <row r="8" spans="1:80" s="1" customFormat="1" ht="12.75" customHeight="1" x14ac:dyDescent="0.2">
      <c r="A8" s="355"/>
      <c r="B8" s="331" t="s">
        <v>279</v>
      </c>
      <c r="C8" s="331" t="s">
        <v>280</v>
      </c>
      <c r="D8" s="336" t="s">
        <v>16</v>
      </c>
      <c r="E8" s="331" t="s">
        <v>17</v>
      </c>
      <c r="F8" s="320"/>
      <c r="G8" s="336" t="s">
        <v>32</v>
      </c>
      <c r="H8" s="336" t="s">
        <v>15</v>
      </c>
      <c r="I8" s="336" t="s">
        <v>29</v>
      </c>
      <c r="J8" s="336"/>
      <c r="K8" s="331" t="s">
        <v>281</v>
      </c>
      <c r="L8" s="331" t="s">
        <v>282</v>
      </c>
      <c r="M8" s="331" t="s">
        <v>283</v>
      </c>
      <c r="N8" s="331" t="s">
        <v>284</v>
      </c>
      <c r="O8" s="331" t="s">
        <v>279</v>
      </c>
      <c r="P8" s="331" t="s">
        <v>280</v>
      </c>
      <c r="Q8" s="333" t="s">
        <v>16</v>
      </c>
      <c r="R8" s="319"/>
      <c r="S8" s="334" t="s">
        <v>17</v>
      </c>
      <c r="T8" s="320"/>
      <c r="U8" s="334"/>
      <c r="V8" s="320"/>
      <c r="W8" s="334" t="s">
        <v>285</v>
      </c>
      <c r="X8" s="320"/>
      <c r="Y8" s="333" t="s">
        <v>286</v>
      </c>
      <c r="Z8" s="319"/>
      <c r="AA8" s="336" t="s">
        <v>26</v>
      </c>
      <c r="AB8" s="320"/>
      <c r="AC8" s="336" t="s">
        <v>287</v>
      </c>
      <c r="AD8" s="333" t="s">
        <v>236</v>
      </c>
      <c r="AE8" s="319"/>
      <c r="AF8" s="336" t="s">
        <v>27</v>
      </c>
      <c r="AG8" s="320"/>
      <c r="AH8" s="333" t="s">
        <v>238</v>
      </c>
      <c r="AI8" s="319"/>
      <c r="AJ8" s="333" t="s">
        <v>236</v>
      </c>
      <c r="AK8" s="319"/>
      <c r="AL8" s="333" t="s">
        <v>27</v>
      </c>
      <c r="AM8" s="319"/>
      <c r="AN8" s="333" t="s">
        <v>28</v>
      </c>
      <c r="AO8" s="319"/>
      <c r="AP8" s="337"/>
      <c r="AQ8" s="336" t="s">
        <v>32</v>
      </c>
      <c r="AR8" s="336" t="s">
        <v>15</v>
      </c>
      <c r="AS8" s="374" t="s">
        <v>29</v>
      </c>
      <c r="AT8" s="320"/>
      <c r="AU8" s="336" t="s">
        <v>30</v>
      </c>
      <c r="AV8" s="336" t="s">
        <v>31</v>
      </c>
      <c r="AW8" s="331" t="s">
        <v>62</v>
      </c>
      <c r="AX8" s="331" t="s">
        <v>237</v>
      </c>
      <c r="AY8" s="331" t="s">
        <v>279</v>
      </c>
      <c r="AZ8" s="331" t="s">
        <v>280</v>
      </c>
      <c r="BA8" s="333" t="s">
        <v>16</v>
      </c>
      <c r="BB8" s="319"/>
      <c r="BC8" s="333" t="s">
        <v>17</v>
      </c>
      <c r="BD8" s="319"/>
      <c r="BE8" s="334"/>
      <c r="BF8" s="320"/>
      <c r="BG8" s="336" t="s">
        <v>32</v>
      </c>
      <c r="BH8" s="336" t="s">
        <v>15</v>
      </c>
      <c r="BI8" s="374" t="s">
        <v>29</v>
      </c>
      <c r="BJ8" s="320"/>
      <c r="BK8" s="331" t="s">
        <v>281</v>
      </c>
      <c r="BL8" s="331" t="s">
        <v>282</v>
      </c>
      <c r="BM8" s="336" t="s">
        <v>283</v>
      </c>
      <c r="BN8" s="331" t="s">
        <v>284</v>
      </c>
      <c r="BO8" s="336"/>
      <c r="BP8" s="336" t="s">
        <v>18</v>
      </c>
      <c r="BQ8" s="336" t="s">
        <v>19</v>
      </c>
      <c r="BR8" s="337"/>
      <c r="BS8" s="373"/>
      <c r="BT8" s="359" t="s">
        <v>23</v>
      </c>
      <c r="BU8" s="360" t="s">
        <v>20</v>
      </c>
      <c r="BV8" s="360" t="s">
        <v>21</v>
      </c>
      <c r="BW8" s="371" t="s">
        <v>54</v>
      </c>
      <c r="BX8" s="365"/>
      <c r="BY8" s="362"/>
      <c r="BZ8" s="358"/>
      <c r="CA8" s="358"/>
      <c r="CB8" s="358"/>
    </row>
    <row r="9" spans="1:80" s="1" customFormat="1" ht="20.25" customHeight="1" x14ac:dyDescent="0.2">
      <c r="A9" s="356"/>
      <c r="B9" s="332"/>
      <c r="C9" s="332"/>
      <c r="D9" s="336"/>
      <c r="E9" s="332"/>
      <c r="F9" s="320"/>
      <c r="G9" s="336"/>
      <c r="H9" s="336"/>
      <c r="I9" s="336"/>
      <c r="J9" s="336"/>
      <c r="K9" s="337"/>
      <c r="L9" s="337"/>
      <c r="M9" s="332"/>
      <c r="N9" s="337"/>
      <c r="O9" s="332"/>
      <c r="P9" s="337"/>
      <c r="Q9" s="334"/>
      <c r="R9" s="320"/>
      <c r="S9" s="335"/>
      <c r="T9" s="321"/>
      <c r="U9" s="334"/>
      <c r="V9" s="320"/>
      <c r="W9" s="334"/>
      <c r="X9" s="320"/>
      <c r="Y9" s="334"/>
      <c r="Z9" s="320"/>
      <c r="AA9" s="336"/>
      <c r="AB9" s="321"/>
      <c r="AC9" s="336"/>
      <c r="AD9" s="334"/>
      <c r="AE9" s="320"/>
      <c r="AF9" s="336"/>
      <c r="AG9" s="321"/>
      <c r="AH9" s="334"/>
      <c r="AI9" s="320"/>
      <c r="AJ9" s="334"/>
      <c r="AK9" s="320"/>
      <c r="AL9" s="334"/>
      <c r="AM9" s="320"/>
      <c r="AN9" s="335"/>
      <c r="AO9" s="321"/>
      <c r="AP9" s="337"/>
      <c r="AQ9" s="336"/>
      <c r="AR9" s="336"/>
      <c r="AS9" s="375"/>
      <c r="AT9" s="321"/>
      <c r="AU9" s="336"/>
      <c r="AV9" s="336"/>
      <c r="AW9" s="332"/>
      <c r="AX9" s="337"/>
      <c r="AY9" s="332"/>
      <c r="AZ9" s="337"/>
      <c r="BA9" s="334"/>
      <c r="BB9" s="320"/>
      <c r="BC9" s="335"/>
      <c r="BD9" s="321"/>
      <c r="BE9" s="334"/>
      <c r="BF9" s="320"/>
      <c r="BG9" s="336"/>
      <c r="BH9" s="336"/>
      <c r="BI9" s="375"/>
      <c r="BJ9" s="321"/>
      <c r="BK9" s="337"/>
      <c r="BL9" s="337"/>
      <c r="BM9" s="336"/>
      <c r="BN9" s="337"/>
      <c r="BO9" s="336"/>
      <c r="BP9" s="336"/>
      <c r="BQ9" s="336"/>
      <c r="BR9" s="332"/>
      <c r="BS9" s="359"/>
      <c r="BT9" s="359"/>
      <c r="BU9" s="358"/>
      <c r="BV9" s="358"/>
      <c r="BW9" s="372"/>
      <c r="BX9" s="366"/>
      <c r="BY9" s="363"/>
      <c r="BZ9" s="358"/>
      <c r="CA9" s="358"/>
      <c r="CB9" s="358"/>
    </row>
    <row r="10" spans="1:80" ht="6.75" hidden="1" customHeight="1" x14ac:dyDescent="0.2">
      <c r="A10" s="14"/>
      <c r="B10" s="260">
        <v>7</v>
      </c>
      <c r="C10" s="260"/>
      <c r="D10" s="336"/>
      <c r="E10" s="260"/>
      <c r="F10" s="320"/>
      <c r="G10" s="336"/>
      <c r="H10" s="336"/>
      <c r="I10" s="336"/>
      <c r="J10" s="336"/>
      <c r="K10" s="337"/>
      <c r="L10" s="337"/>
      <c r="M10" s="260"/>
      <c r="N10" s="337"/>
      <c r="O10" s="262"/>
      <c r="P10" s="337"/>
      <c r="Q10" s="256"/>
      <c r="R10" s="256"/>
      <c r="S10" s="257"/>
      <c r="T10" s="15"/>
      <c r="U10" s="334"/>
      <c r="V10" s="320"/>
      <c r="W10" s="334"/>
      <c r="X10" s="320"/>
      <c r="Y10" s="334"/>
      <c r="Z10" s="320"/>
      <c r="AA10" s="336"/>
      <c r="AB10" s="260"/>
      <c r="AC10" s="336"/>
      <c r="AD10" s="334"/>
      <c r="AE10" s="320"/>
      <c r="AF10" s="336"/>
      <c r="AG10" s="260"/>
      <c r="AH10" s="256"/>
      <c r="AI10" s="257"/>
      <c r="AJ10" s="334"/>
      <c r="AK10" s="320"/>
      <c r="AL10" s="334"/>
      <c r="AM10" s="320"/>
      <c r="AN10" s="257"/>
      <c r="AO10" s="260"/>
      <c r="AP10" s="337"/>
      <c r="AQ10" s="336"/>
      <c r="AR10" s="336"/>
      <c r="AS10" s="260"/>
      <c r="AT10" s="260"/>
      <c r="AU10" s="336"/>
      <c r="AV10" s="336"/>
      <c r="AW10" s="260"/>
      <c r="AX10" s="337"/>
      <c r="AY10" s="262"/>
      <c r="AZ10" s="337"/>
      <c r="BA10" s="334"/>
      <c r="BB10" s="320"/>
      <c r="BC10" s="260"/>
      <c r="BD10" s="260"/>
      <c r="BE10" s="334"/>
      <c r="BF10" s="320"/>
      <c r="BG10" s="336"/>
      <c r="BH10" s="336"/>
      <c r="BI10" s="260"/>
      <c r="BJ10" s="260"/>
      <c r="BK10" s="337"/>
      <c r="BL10" s="337"/>
      <c r="BM10" s="336"/>
      <c r="BN10" s="337"/>
      <c r="BO10" s="336"/>
      <c r="BP10" s="336"/>
      <c r="BQ10" s="336"/>
      <c r="BR10" s="16"/>
      <c r="BS10" s="359"/>
      <c r="BT10" s="262"/>
      <c r="BU10" s="358"/>
      <c r="BV10" s="358"/>
      <c r="BW10" s="263"/>
      <c r="BX10" s="263"/>
      <c r="BY10" s="263"/>
      <c r="BZ10" s="358"/>
      <c r="CA10" s="358"/>
      <c r="CB10" s="358"/>
    </row>
    <row r="11" spans="1:80" ht="12.75" hidden="1" customHeight="1" x14ac:dyDescent="0.2">
      <c r="A11" s="14"/>
      <c r="B11" s="16"/>
      <c r="C11" s="260"/>
      <c r="D11" s="336"/>
      <c r="E11" s="260"/>
      <c r="F11" s="320"/>
      <c r="G11" s="336"/>
      <c r="H11" s="336"/>
      <c r="I11" s="336"/>
      <c r="J11" s="336"/>
      <c r="K11" s="337"/>
      <c r="L11" s="337"/>
      <c r="M11" s="260"/>
      <c r="N11" s="337"/>
      <c r="O11" s="262"/>
      <c r="P11" s="337"/>
      <c r="Q11" s="256"/>
      <c r="R11" s="256"/>
      <c r="S11" s="257"/>
      <c r="T11" s="15"/>
      <c r="U11" s="334"/>
      <c r="V11" s="320"/>
      <c r="W11" s="334"/>
      <c r="X11" s="320"/>
      <c r="Y11" s="334"/>
      <c r="Z11" s="320"/>
      <c r="AA11" s="336"/>
      <c r="AB11" s="260"/>
      <c r="AC11" s="336"/>
      <c r="AD11" s="334"/>
      <c r="AE11" s="320"/>
      <c r="AF11" s="336"/>
      <c r="AG11" s="260"/>
      <c r="AH11" s="256"/>
      <c r="AI11" s="257"/>
      <c r="AJ11" s="334"/>
      <c r="AK11" s="320"/>
      <c r="AL11" s="334"/>
      <c r="AM11" s="320"/>
      <c r="AN11" s="257"/>
      <c r="AO11" s="260"/>
      <c r="AP11" s="337"/>
      <c r="AQ11" s="336"/>
      <c r="AR11" s="336"/>
      <c r="AS11" s="260"/>
      <c r="AT11" s="260"/>
      <c r="AU11" s="336"/>
      <c r="AV11" s="336"/>
      <c r="AW11" s="260"/>
      <c r="AX11" s="337"/>
      <c r="AY11" s="262"/>
      <c r="AZ11" s="337"/>
      <c r="BA11" s="334"/>
      <c r="BB11" s="320"/>
      <c r="BC11" s="260"/>
      <c r="BD11" s="260"/>
      <c r="BE11" s="334"/>
      <c r="BF11" s="320"/>
      <c r="BG11" s="336"/>
      <c r="BH11" s="336"/>
      <c r="BI11" s="260"/>
      <c r="BJ11" s="260"/>
      <c r="BK11" s="337"/>
      <c r="BL11" s="337"/>
      <c r="BM11" s="336"/>
      <c r="BN11" s="337"/>
      <c r="BO11" s="336"/>
      <c r="BP11" s="336"/>
      <c r="BQ11" s="336"/>
      <c r="BR11" s="16"/>
      <c r="BS11" s="359"/>
      <c r="BT11" s="262"/>
      <c r="BU11" s="358"/>
      <c r="BV11" s="358"/>
      <c r="BW11" s="263"/>
      <c r="BX11" s="263"/>
      <c r="BY11" s="263"/>
      <c r="BZ11" s="358"/>
      <c r="CA11" s="358"/>
      <c r="CB11" s="358"/>
    </row>
    <row r="12" spans="1:80" ht="12.75" hidden="1" customHeight="1" x14ac:dyDescent="0.2">
      <c r="A12" s="14"/>
      <c r="B12" s="16"/>
      <c r="C12" s="260"/>
      <c r="D12" s="336"/>
      <c r="E12" s="260"/>
      <c r="F12" s="320"/>
      <c r="G12" s="336"/>
      <c r="H12" s="336"/>
      <c r="I12" s="336"/>
      <c r="J12" s="336"/>
      <c r="K12" s="337"/>
      <c r="L12" s="337"/>
      <c r="M12" s="260"/>
      <c r="N12" s="337"/>
      <c r="O12" s="262"/>
      <c r="P12" s="337"/>
      <c r="Q12" s="256"/>
      <c r="R12" s="256"/>
      <c r="S12" s="257"/>
      <c r="T12" s="15"/>
      <c r="U12" s="334"/>
      <c r="V12" s="320"/>
      <c r="W12" s="334"/>
      <c r="X12" s="320"/>
      <c r="Y12" s="334"/>
      <c r="Z12" s="320"/>
      <c r="AA12" s="336"/>
      <c r="AB12" s="260"/>
      <c r="AC12" s="336"/>
      <c r="AD12" s="334"/>
      <c r="AE12" s="320"/>
      <c r="AF12" s="336"/>
      <c r="AG12" s="260"/>
      <c r="AH12" s="256"/>
      <c r="AI12" s="257"/>
      <c r="AJ12" s="334"/>
      <c r="AK12" s="320"/>
      <c r="AL12" s="334"/>
      <c r="AM12" s="320"/>
      <c r="AN12" s="257"/>
      <c r="AO12" s="260"/>
      <c r="AP12" s="337"/>
      <c r="AQ12" s="336"/>
      <c r="AR12" s="336"/>
      <c r="AS12" s="260"/>
      <c r="AT12" s="260"/>
      <c r="AU12" s="336"/>
      <c r="AV12" s="336"/>
      <c r="AW12" s="260"/>
      <c r="AX12" s="337"/>
      <c r="AY12" s="262"/>
      <c r="AZ12" s="337"/>
      <c r="BA12" s="334"/>
      <c r="BB12" s="320"/>
      <c r="BC12" s="260"/>
      <c r="BD12" s="260"/>
      <c r="BE12" s="334"/>
      <c r="BF12" s="320"/>
      <c r="BG12" s="336"/>
      <c r="BH12" s="336"/>
      <c r="BI12" s="260"/>
      <c r="BJ12" s="260"/>
      <c r="BK12" s="337"/>
      <c r="BL12" s="337"/>
      <c r="BM12" s="336"/>
      <c r="BN12" s="337"/>
      <c r="BO12" s="336"/>
      <c r="BP12" s="336"/>
      <c r="BQ12" s="336"/>
      <c r="BR12" s="16"/>
      <c r="BS12" s="359"/>
      <c r="BT12" s="262"/>
      <c r="BU12" s="358"/>
      <c r="BV12" s="358"/>
      <c r="BW12" s="263"/>
      <c r="BX12" s="263"/>
      <c r="BY12" s="263"/>
      <c r="BZ12" s="358"/>
      <c r="CA12" s="358"/>
      <c r="CB12" s="358"/>
    </row>
    <row r="13" spans="1:80" ht="12.75" hidden="1" customHeight="1" x14ac:dyDescent="0.2">
      <c r="A13" s="14"/>
      <c r="B13" s="16"/>
      <c r="C13" s="260"/>
      <c r="D13" s="336"/>
      <c r="E13" s="260"/>
      <c r="F13" s="320"/>
      <c r="G13" s="336"/>
      <c r="H13" s="336"/>
      <c r="I13" s="336"/>
      <c r="J13" s="336"/>
      <c r="K13" s="337"/>
      <c r="L13" s="337"/>
      <c r="M13" s="260"/>
      <c r="N13" s="337"/>
      <c r="O13" s="262"/>
      <c r="P13" s="337"/>
      <c r="Q13" s="256"/>
      <c r="R13" s="256"/>
      <c r="S13" s="257"/>
      <c r="T13" s="15"/>
      <c r="U13" s="334"/>
      <c r="V13" s="320"/>
      <c r="W13" s="334"/>
      <c r="X13" s="320"/>
      <c r="Y13" s="334"/>
      <c r="Z13" s="320"/>
      <c r="AA13" s="336"/>
      <c r="AB13" s="260"/>
      <c r="AC13" s="336"/>
      <c r="AD13" s="334"/>
      <c r="AE13" s="320"/>
      <c r="AF13" s="336"/>
      <c r="AG13" s="260"/>
      <c r="AH13" s="256"/>
      <c r="AI13" s="257"/>
      <c r="AJ13" s="334"/>
      <c r="AK13" s="320"/>
      <c r="AL13" s="334"/>
      <c r="AM13" s="320"/>
      <c r="AN13" s="257"/>
      <c r="AO13" s="260"/>
      <c r="AP13" s="337"/>
      <c r="AQ13" s="336"/>
      <c r="AR13" s="336"/>
      <c r="AS13" s="260"/>
      <c r="AT13" s="260"/>
      <c r="AU13" s="336"/>
      <c r="AV13" s="336"/>
      <c r="AW13" s="260"/>
      <c r="AX13" s="337"/>
      <c r="AY13" s="262"/>
      <c r="AZ13" s="337"/>
      <c r="BA13" s="334"/>
      <c r="BB13" s="320"/>
      <c r="BC13" s="260"/>
      <c r="BD13" s="260"/>
      <c r="BE13" s="334"/>
      <c r="BF13" s="320"/>
      <c r="BG13" s="336"/>
      <c r="BH13" s="336"/>
      <c r="BI13" s="260"/>
      <c r="BJ13" s="260"/>
      <c r="BK13" s="337"/>
      <c r="BL13" s="337"/>
      <c r="BM13" s="336"/>
      <c r="BN13" s="337"/>
      <c r="BO13" s="336"/>
      <c r="BP13" s="336"/>
      <c r="BQ13" s="336"/>
      <c r="BR13" s="16"/>
      <c r="BS13" s="359"/>
      <c r="BT13" s="262"/>
      <c r="BU13" s="358"/>
      <c r="BV13" s="358"/>
      <c r="BW13" s="263"/>
      <c r="BX13" s="263"/>
      <c r="BY13" s="263"/>
      <c r="BZ13" s="358"/>
      <c r="CA13" s="358"/>
      <c r="CB13" s="358"/>
    </row>
    <row r="14" spans="1:80" ht="12.75" hidden="1" customHeight="1" x14ac:dyDescent="0.2">
      <c r="A14" s="14"/>
      <c r="B14" s="16"/>
      <c r="C14" s="260"/>
      <c r="D14" s="336"/>
      <c r="E14" s="260"/>
      <c r="F14" s="320"/>
      <c r="G14" s="336"/>
      <c r="H14" s="336"/>
      <c r="I14" s="336"/>
      <c r="J14" s="336"/>
      <c r="K14" s="337"/>
      <c r="L14" s="337"/>
      <c r="M14" s="260"/>
      <c r="N14" s="337"/>
      <c r="O14" s="262"/>
      <c r="P14" s="337"/>
      <c r="Q14" s="256"/>
      <c r="R14" s="256"/>
      <c r="S14" s="257"/>
      <c r="T14" s="15"/>
      <c r="U14" s="334"/>
      <c r="V14" s="320"/>
      <c r="W14" s="334"/>
      <c r="X14" s="320"/>
      <c r="Y14" s="334"/>
      <c r="Z14" s="320"/>
      <c r="AA14" s="336"/>
      <c r="AB14" s="260"/>
      <c r="AC14" s="336"/>
      <c r="AD14" s="334"/>
      <c r="AE14" s="320"/>
      <c r="AF14" s="336"/>
      <c r="AG14" s="260"/>
      <c r="AH14" s="256"/>
      <c r="AI14" s="257"/>
      <c r="AJ14" s="334"/>
      <c r="AK14" s="320"/>
      <c r="AL14" s="334"/>
      <c r="AM14" s="320"/>
      <c r="AN14" s="257"/>
      <c r="AO14" s="260"/>
      <c r="AP14" s="337"/>
      <c r="AQ14" s="336"/>
      <c r="AR14" s="336"/>
      <c r="AS14" s="260"/>
      <c r="AT14" s="260"/>
      <c r="AU14" s="336"/>
      <c r="AV14" s="336"/>
      <c r="AW14" s="260"/>
      <c r="AX14" s="337"/>
      <c r="AY14" s="262"/>
      <c r="AZ14" s="337"/>
      <c r="BA14" s="334"/>
      <c r="BB14" s="320"/>
      <c r="BC14" s="260"/>
      <c r="BD14" s="260"/>
      <c r="BE14" s="334"/>
      <c r="BF14" s="320"/>
      <c r="BG14" s="336"/>
      <c r="BH14" s="336"/>
      <c r="BI14" s="260"/>
      <c r="BJ14" s="260"/>
      <c r="BK14" s="337"/>
      <c r="BL14" s="337"/>
      <c r="BM14" s="336"/>
      <c r="BN14" s="337"/>
      <c r="BO14" s="336"/>
      <c r="BP14" s="336"/>
      <c r="BQ14" s="336"/>
      <c r="BR14" s="16"/>
      <c r="BS14" s="359"/>
      <c r="BT14" s="262"/>
      <c r="BU14" s="358"/>
      <c r="BV14" s="358"/>
      <c r="BW14" s="263"/>
      <c r="BX14" s="263"/>
      <c r="BY14" s="263"/>
      <c r="BZ14" s="358"/>
      <c r="CA14" s="358"/>
      <c r="CB14" s="358"/>
    </row>
    <row r="15" spans="1:80" ht="12.75" hidden="1" customHeight="1" x14ac:dyDescent="0.2">
      <c r="A15" s="14"/>
      <c r="B15" s="16"/>
      <c r="C15" s="260"/>
      <c r="D15" s="336"/>
      <c r="E15" s="260"/>
      <c r="F15" s="321"/>
      <c r="G15" s="336"/>
      <c r="H15" s="336"/>
      <c r="I15" s="336"/>
      <c r="J15" s="336"/>
      <c r="K15" s="332"/>
      <c r="L15" s="332"/>
      <c r="M15" s="260"/>
      <c r="N15" s="332"/>
      <c r="O15" s="261"/>
      <c r="P15" s="332"/>
      <c r="Q15" s="258"/>
      <c r="R15" s="258"/>
      <c r="S15" s="259"/>
      <c r="T15" s="15"/>
      <c r="U15" s="335"/>
      <c r="V15" s="321"/>
      <c r="W15" s="335"/>
      <c r="X15" s="321"/>
      <c r="Y15" s="335"/>
      <c r="Z15" s="321"/>
      <c r="AA15" s="336"/>
      <c r="AB15" s="260"/>
      <c r="AC15" s="336"/>
      <c r="AD15" s="335"/>
      <c r="AE15" s="321"/>
      <c r="AF15" s="336"/>
      <c r="AG15" s="260"/>
      <c r="AH15" s="258"/>
      <c r="AI15" s="259"/>
      <c r="AJ15" s="335"/>
      <c r="AK15" s="321"/>
      <c r="AL15" s="335"/>
      <c r="AM15" s="321"/>
      <c r="AN15" s="259"/>
      <c r="AO15" s="260"/>
      <c r="AP15" s="332"/>
      <c r="AQ15" s="336"/>
      <c r="AR15" s="336"/>
      <c r="AS15" s="260"/>
      <c r="AT15" s="260"/>
      <c r="AU15" s="336"/>
      <c r="AV15" s="336"/>
      <c r="AW15" s="260"/>
      <c r="AX15" s="332"/>
      <c r="AY15" s="261"/>
      <c r="AZ15" s="332"/>
      <c r="BA15" s="335"/>
      <c r="BB15" s="321"/>
      <c r="BC15" s="260"/>
      <c r="BD15" s="260"/>
      <c r="BE15" s="335"/>
      <c r="BF15" s="321"/>
      <c r="BG15" s="336"/>
      <c r="BH15" s="336"/>
      <c r="BI15" s="260"/>
      <c r="BJ15" s="260"/>
      <c r="BK15" s="332"/>
      <c r="BL15" s="332"/>
      <c r="BM15" s="336"/>
      <c r="BN15" s="332"/>
      <c r="BO15" s="336"/>
      <c r="BP15" s="336"/>
      <c r="BQ15" s="336"/>
      <c r="BR15" s="16"/>
      <c r="BS15" s="360"/>
      <c r="BT15" s="261"/>
      <c r="BU15" s="358"/>
      <c r="BV15" s="358"/>
      <c r="BW15" s="263"/>
      <c r="BX15" s="263"/>
      <c r="BY15" s="263"/>
      <c r="BZ15" s="358"/>
      <c r="CA15" s="358"/>
      <c r="CB15" s="358"/>
    </row>
    <row r="16" spans="1:80" s="22" customFormat="1" ht="11.45" customHeight="1" x14ac:dyDescent="0.2">
      <c r="A16" s="3">
        <v>1</v>
      </c>
      <c r="B16" s="10"/>
      <c r="C16" s="10"/>
      <c r="D16" s="10"/>
      <c r="E16" s="10"/>
      <c r="F16" s="10"/>
      <c r="G16" s="10"/>
      <c r="H16" s="10"/>
      <c r="I16" s="10"/>
      <c r="J16" s="10"/>
      <c r="K16" s="10">
        <v>17</v>
      </c>
      <c r="L16" s="10"/>
      <c r="M16" s="10"/>
      <c r="N16" s="10"/>
      <c r="O16" s="10"/>
      <c r="P16" s="10"/>
      <c r="Q16" s="344"/>
      <c r="R16" s="345"/>
      <c r="S16" s="346" t="s">
        <v>290</v>
      </c>
      <c r="T16" s="347"/>
      <c r="U16" s="348"/>
      <c r="V16" s="349"/>
      <c r="W16" s="350"/>
      <c r="X16" s="351"/>
      <c r="Y16" s="338"/>
      <c r="Z16" s="339"/>
      <c r="AA16" s="42"/>
      <c r="AB16" s="42"/>
      <c r="AC16" s="42"/>
      <c r="AD16" s="338">
        <v>22</v>
      </c>
      <c r="AE16" s="339"/>
      <c r="AF16" s="10"/>
      <c r="AG16" s="10"/>
      <c r="AH16" s="340"/>
      <c r="AI16" s="341"/>
      <c r="AJ16" s="340"/>
      <c r="AK16" s="341"/>
      <c r="AL16" s="380"/>
      <c r="AM16" s="381"/>
      <c r="AN16" s="340"/>
      <c r="AO16" s="341"/>
      <c r="AP16" s="10"/>
      <c r="AQ16" s="10"/>
      <c r="AR16" s="10"/>
      <c r="AS16" s="45"/>
      <c r="AT16" s="10"/>
      <c r="AU16" s="10"/>
      <c r="AV16" s="10"/>
      <c r="AW16" s="106"/>
      <c r="AX16" s="42"/>
      <c r="AY16" s="42"/>
      <c r="AZ16" s="288" t="s">
        <v>290</v>
      </c>
      <c r="BA16" s="378"/>
      <c r="BB16" s="379"/>
      <c r="BC16" s="378"/>
      <c r="BD16" s="379"/>
      <c r="BE16" s="350"/>
      <c r="BF16" s="351"/>
      <c r="BG16" s="46"/>
      <c r="BH16" s="46"/>
      <c r="BI16" s="46"/>
      <c r="BJ16" s="46"/>
      <c r="BK16" s="46"/>
      <c r="BL16" s="46"/>
      <c r="BM16" s="46"/>
      <c r="BN16" s="46"/>
      <c r="BO16" s="2">
        <v>1</v>
      </c>
      <c r="BP16" s="34">
        <f>K16+AD16</f>
        <v>39</v>
      </c>
      <c r="BQ16" s="3"/>
      <c r="BR16" s="3">
        <v>2</v>
      </c>
      <c r="BS16" s="3"/>
      <c r="BT16" s="3"/>
      <c r="BU16" s="3"/>
      <c r="BV16" s="3"/>
      <c r="BW16" s="3"/>
      <c r="BX16" s="3"/>
      <c r="BY16" s="3"/>
      <c r="BZ16" s="3"/>
      <c r="CA16" s="23">
        <v>11</v>
      </c>
      <c r="CB16" s="23">
        <f>SUM(BP16:CA16)</f>
        <v>52</v>
      </c>
    </row>
    <row r="17" spans="1:80" s="22" customFormat="1" ht="11.45" customHeight="1" x14ac:dyDescent="0.2">
      <c r="A17" s="3">
        <v>2</v>
      </c>
      <c r="B17" s="10"/>
      <c r="C17" s="10"/>
      <c r="D17" s="10"/>
      <c r="E17" s="10"/>
      <c r="F17" s="10"/>
      <c r="G17" s="10"/>
      <c r="H17" s="10"/>
      <c r="I17" s="10"/>
      <c r="J17" s="10"/>
      <c r="K17" s="10">
        <v>13</v>
      </c>
      <c r="L17" s="10"/>
      <c r="M17" s="10"/>
      <c r="N17" s="2" t="s">
        <v>290</v>
      </c>
      <c r="O17" s="44" t="s">
        <v>140</v>
      </c>
      <c r="P17" s="44" t="s">
        <v>140</v>
      </c>
      <c r="Q17" s="342" t="s">
        <v>140</v>
      </c>
      <c r="R17" s="343"/>
      <c r="S17" s="352"/>
      <c r="T17" s="353"/>
      <c r="U17" s="348"/>
      <c r="V17" s="349"/>
      <c r="W17" s="350"/>
      <c r="X17" s="351"/>
      <c r="Y17" s="338"/>
      <c r="Z17" s="339"/>
      <c r="AA17" s="42"/>
      <c r="AB17" s="42"/>
      <c r="AC17" s="42"/>
      <c r="AD17" s="338">
        <v>19</v>
      </c>
      <c r="AE17" s="339"/>
      <c r="AF17" s="10"/>
      <c r="AG17" s="10"/>
      <c r="AH17" s="340"/>
      <c r="AI17" s="341"/>
      <c r="AJ17" s="340"/>
      <c r="AK17" s="341"/>
      <c r="AL17" s="380"/>
      <c r="AM17" s="381"/>
      <c r="AN17" s="340"/>
      <c r="AO17" s="341"/>
      <c r="AP17" s="10"/>
      <c r="AQ17" s="10"/>
      <c r="AR17" s="10"/>
      <c r="AS17" s="45"/>
      <c r="AT17" s="10"/>
      <c r="AU17" s="10"/>
      <c r="AV17" s="10"/>
      <c r="AW17" s="291" t="s">
        <v>290</v>
      </c>
      <c r="AX17" s="44" t="s">
        <v>140</v>
      </c>
      <c r="AY17" s="44" t="s">
        <v>60</v>
      </c>
      <c r="AZ17" s="44" t="s">
        <v>60</v>
      </c>
      <c r="BA17" s="382" t="s">
        <v>60</v>
      </c>
      <c r="BB17" s="383"/>
      <c r="BC17" s="352"/>
      <c r="BD17" s="353"/>
      <c r="BE17" s="350"/>
      <c r="BF17" s="351"/>
      <c r="BG17" s="46"/>
      <c r="BH17" s="46"/>
      <c r="BI17" s="46"/>
      <c r="BJ17" s="46"/>
      <c r="BK17" s="46"/>
      <c r="BL17" s="46"/>
      <c r="BM17" s="46"/>
      <c r="BN17" s="46"/>
      <c r="BO17" s="2">
        <v>2</v>
      </c>
      <c r="BP17" s="34">
        <f>K17+AD17</f>
        <v>32</v>
      </c>
      <c r="BQ17" s="3"/>
      <c r="BR17" s="3">
        <v>2</v>
      </c>
      <c r="BS17" s="3"/>
      <c r="BT17" s="3">
        <v>4</v>
      </c>
      <c r="BU17" s="3">
        <v>3</v>
      </c>
      <c r="BV17" s="3"/>
      <c r="BW17" s="3"/>
      <c r="BX17" s="3"/>
      <c r="BY17" s="3"/>
      <c r="BZ17" s="3"/>
      <c r="CA17" s="23">
        <v>11</v>
      </c>
      <c r="CB17" s="23">
        <f>SUM(BP17:CA17)</f>
        <v>52</v>
      </c>
    </row>
    <row r="18" spans="1:80" ht="12.6" customHeight="1" x14ac:dyDescent="0.2">
      <c r="A18" s="3">
        <v>3</v>
      </c>
      <c r="B18" s="43"/>
      <c r="C18" s="43"/>
      <c r="D18" s="43"/>
      <c r="E18" s="43"/>
      <c r="F18" s="43"/>
      <c r="G18" s="43"/>
      <c r="H18" s="43"/>
      <c r="I18" s="43"/>
      <c r="J18" s="43"/>
      <c r="K18" s="43"/>
      <c r="L18" s="43"/>
      <c r="M18" s="43"/>
      <c r="N18" s="43"/>
      <c r="O18" s="49" t="s">
        <v>140</v>
      </c>
      <c r="P18" s="49" t="s">
        <v>60</v>
      </c>
      <c r="Q18" s="342" t="s">
        <v>60</v>
      </c>
      <c r="R18" s="343"/>
      <c r="S18" s="342" t="s">
        <v>60</v>
      </c>
      <c r="T18" s="343"/>
      <c r="U18" s="254"/>
      <c r="V18" s="255"/>
      <c r="W18" s="350"/>
      <c r="X18" s="351"/>
      <c r="Y18" s="132"/>
      <c r="Z18" s="107"/>
      <c r="AA18" s="2"/>
      <c r="AB18" s="2"/>
      <c r="AC18" s="2"/>
      <c r="AD18" s="340">
        <v>23</v>
      </c>
      <c r="AE18" s="341"/>
      <c r="AF18" s="2"/>
      <c r="AG18" s="2"/>
      <c r="AH18" s="340"/>
      <c r="AI18" s="341"/>
      <c r="AJ18" s="338"/>
      <c r="AK18" s="339"/>
      <c r="AL18" s="338" t="s">
        <v>290</v>
      </c>
      <c r="AM18" s="339"/>
      <c r="AN18" s="342" t="s">
        <v>140</v>
      </c>
      <c r="AO18" s="343"/>
      <c r="AP18" s="57" t="s">
        <v>60</v>
      </c>
      <c r="AQ18" s="49" t="s">
        <v>60</v>
      </c>
      <c r="AR18" s="150"/>
      <c r="AS18" s="26" t="s">
        <v>47</v>
      </c>
      <c r="AT18" s="26" t="s">
        <v>47</v>
      </c>
      <c r="AU18" s="49" t="s">
        <v>47</v>
      </c>
      <c r="AV18" s="49" t="s">
        <v>47</v>
      </c>
      <c r="AW18" s="27"/>
      <c r="AX18" s="27"/>
      <c r="AY18" s="27"/>
      <c r="AZ18" s="27"/>
      <c r="BA18" s="376"/>
      <c r="BB18" s="377"/>
      <c r="BC18" s="376"/>
      <c r="BD18" s="377"/>
      <c r="BE18" s="340"/>
      <c r="BF18" s="341"/>
      <c r="BG18" s="2"/>
      <c r="BH18" s="2"/>
      <c r="BI18" s="2"/>
      <c r="BJ18" s="2"/>
      <c r="BK18" s="2"/>
      <c r="BL18" s="2"/>
      <c r="BM18" s="2"/>
      <c r="BN18" s="2"/>
      <c r="BO18" s="2">
        <v>3</v>
      </c>
      <c r="BP18" s="34">
        <f>K18+AD18</f>
        <v>23</v>
      </c>
      <c r="BQ18" s="4"/>
      <c r="BR18" s="3">
        <v>1</v>
      </c>
      <c r="BS18" s="3"/>
      <c r="BT18" s="3">
        <v>2</v>
      </c>
      <c r="BU18" s="3">
        <v>5</v>
      </c>
      <c r="BV18" s="3">
        <v>4</v>
      </c>
      <c r="BW18" s="3"/>
      <c r="BX18" s="3"/>
      <c r="BY18" s="3">
        <v>2</v>
      </c>
      <c r="BZ18" s="3">
        <v>4</v>
      </c>
      <c r="CA18" s="23">
        <v>2</v>
      </c>
      <c r="CB18" s="23">
        <f>SUM(BP18:CA18)</f>
        <v>43</v>
      </c>
    </row>
    <row r="19" spans="1:80" ht="10.15" customHeight="1" x14ac:dyDescent="0.2">
      <c r="A19" s="15"/>
      <c r="B19" s="15"/>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5"/>
      <c r="BP19" s="50">
        <f>SUM(BP16:BP18)</f>
        <v>94</v>
      </c>
      <c r="BQ19" s="50"/>
      <c r="BR19" s="50">
        <f t="shared" ref="BR19:CA19" si="0">SUM(BR16:BR18)</f>
        <v>5</v>
      </c>
      <c r="BS19" s="50">
        <f t="shared" si="0"/>
        <v>0</v>
      </c>
      <c r="BT19" s="50">
        <f t="shared" si="0"/>
        <v>6</v>
      </c>
      <c r="BU19" s="50">
        <f t="shared" si="0"/>
        <v>8</v>
      </c>
      <c r="BV19" s="50">
        <f t="shared" si="0"/>
        <v>4</v>
      </c>
      <c r="BW19" s="50"/>
      <c r="BX19" s="50">
        <f t="shared" si="0"/>
        <v>0</v>
      </c>
      <c r="BY19" s="50">
        <f t="shared" si="0"/>
        <v>2</v>
      </c>
      <c r="BZ19" s="50">
        <f t="shared" si="0"/>
        <v>4</v>
      </c>
      <c r="CA19" s="50">
        <f t="shared" si="0"/>
        <v>24</v>
      </c>
      <c r="CB19" s="50">
        <f>CB16+CB17+CB18</f>
        <v>147</v>
      </c>
    </row>
    <row r="20" spans="1:80" ht="9" customHeight="1" x14ac:dyDescent="0.2">
      <c r="A20" s="15"/>
      <c r="B20" s="18"/>
      <c r="C20" s="19"/>
      <c r="D20" s="19" t="s">
        <v>48</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5"/>
      <c r="BP20" s="15"/>
      <c r="BQ20" s="15"/>
      <c r="BR20" s="15"/>
      <c r="BS20" s="15"/>
      <c r="BT20" s="15"/>
      <c r="BU20" s="15"/>
      <c r="BV20" s="15"/>
      <c r="BW20" s="15"/>
      <c r="BX20" s="15"/>
      <c r="BY20" s="15"/>
      <c r="BZ20" s="15"/>
      <c r="CA20" s="15"/>
      <c r="CB20" s="15"/>
    </row>
    <row r="21" spans="1:80" ht="9" customHeight="1" x14ac:dyDescent="0.2">
      <c r="A21" s="20"/>
      <c r="B21" s="21" t="s">
        <v>49</v>
      </c>
      <c r="C21" s="19"/>
      <c r="D21" s="19"/>
      <c r="E21" s="15"/>
      <c r="F21" s="15"/>
      <c r="G21" s="19"/>
      <c r="H21" s="19"/>
      <c r="I21" s="19"/>
      <c r="J21" s="19"/>
      <c r="K21" s="19"/>
      <c r="L21" s="24"/>
      <c r="M21" s="21" t="s">
        <v>51</v>
      </c>
      <c r="N21" s="19"/>
      <c r="O21" s="19"/>
      <c r="P21" s="19"/>
      <c r="Q21" s="19"/>
      <c r="R21" s="19"/>
      <c r="S21" s="19"/>
      <c r="T21" s="19"/>
      <c r="U21" s="15"/>
      <c r="V21" s="15"/>
      <c r="W21" s="15"/>
      <c r="X21" s="15"/>
      <c r="Y21" s="19"/>
      <c r="Z21" s="19"/>
      <c r="AA21" s="19"/>
      <c r="AB21" s="19"/>
      <c r="AC21" s="15"/>
      <c r="AD21" s="29" t="s">
        <v>47</v>
      </c>
      <c r="AE21" s="32"/>
      <c r="AF21" s="21" t="s">
        <v>53</v>
      </c>
      <c r="AG21" s="19"/>
      <c r="AH21" s="19"/>
      <c r="AI21" s="19"/>
      <c r="AJ21" s="19"/>
      <c r="AK21" s="17"/>
      <c r="AL21" s="17"/>
      <c r="AM21" s="17"/>
      <c r="AN21" s="17"/>
      <c r="AO21" s="17"/>
      <c r="AP21" s="17"/>
      <c r="AQ21" s="17"/>
      <c r="AR21" s="15"/>
      <c r="AS21" s="15"/>
      <c r="AT21" s="28"/>
      <c r="AU21" s="21" t="s">
        <v>141</v>
      </c>
      <c r="AV21" s="15"/>
      <c r="AW21" s="17"/>
      <c r="AX21" s="17"/>
      <c r="AY21" s="15"/>
      <c r="AZ21" s="15"/>
      <c r="BA21" s="17"/>
      <c r="BB21" s="17"/>
      <c r="BC21" s="17"/>
      <c r="BD21" s="17"/>
      <c r="BE21" s="17"/>
      <c r="BF21" s="17"/>
      <c r="BG21" s="15"/>
      <c r="BH21" s="15"/>
      <c r="BI21" s="17"/>
      <c r="BJ21" s="17"/>
      <c r="BK21" s="25"/>
      <c r="BL21" s="21" t="s">
        <v>142</v>
      </c>
      <c r="BM21" s="17"/>
      <c r="BN21" s="17"/>
      <c r="BO21" s="15"/>
      <c r="BP21" s="15"/>
      <c r="BQ21" s="15"/>
      <c r="BR21" s="15"/>
      <c r="BS21" s="15"/>
      <c r="BT21" s="15"/>
      <c r="BU21" s="15"/>
      <c r="BV21" s="15"/>
      <c r="BW21" s="15"/>
      <c r="BX21" s="15"/>
      <c r="BY21" s="47"/>
      <c r="BZ21" s="21" t="s">
        <v>52</v>
      </c>
      <c r="CA21" s="15"/>
      <c r="CB21" s="15"/>
    </row>
    <row r="22" spans="1:80" ht="4.5" customHeight="1" x14ac:dyDescent="0.2">
      <c r="A22" s="15"/>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5"/>
      <c r="BP22" s="15"/>
      <c r="BQ22" s="15"/>
      <c r="BR22" s="15"/>
      <c r="BS22" s="15"/>
      <c r="BT22" s="15"/>
      <c r="BU22" s="15"/>
      <c r="BV22" s="15"/>
      <c r="BW22" s="15"/>
      <c r="BX22" s="15"/>
      <c r="BY22" s="15"/>
      <c r="BZ22" s="15"/>
      <c r="CA22" s="15"/>
      <c r="CB22" s="15"/>
    </row>
    <row r="23" spans="1:80" ht="9" customHeight="1" x14ac:dyDescent="0.2">
      <c r="A23" s="33"/>
      <c r="B23" s="21"/>
      <c r="C23" s="15"/>
      <c r="D23" s="15"/>
      <c r="E23" s="15"/>
      <c r="F23" s="15"/>
      <c r="G23" s="15"/>
      <c r="H23" s="15"/>
      <c r="I23" s="15"/>
      <c r="J23" s="15"/>
      <c r="K23" s="15"/>
      <c r="L23" s="30" t="s">
        <v>140</v>
      </c>
      <c r="M23" s="21" t="s">
        <v>148</v>
      </c>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29" t="s">
        <v>60</v>
      </c>
      <c r="AU23" s="21" t="s">
        <v>50</v>
      </c>
      <c r="AV23" s="15"/>
      <c r="AW23" s="15"/>
      <c r="AX23" s="15"/>
      <c r="AY23" s="15"/>
      <c r="AZ23" s="15"/>
      <c r="BA23" s="15"/>
      <c r="BB23" s="15"/>
      <c r="BC23" s="15"/>
      <c r="BD23" s="15"/>
      <c r="BE23" s="15"/>
      <c r="BF23" s="15"/>
      <c r="BG23" s="15"/>
      <c r="BH23" s="15"/>
      <c r="BI23" s="15"/>
      <c r="BJ23" s="15"/>
      <c r="BK23" s="53"/>
      <c r="BL23" s="54"/>
      <c r="BM23" s="55"/>
      <c r="BN23" s="55"/>
      <c r="BO23" s="55"/>
      <c r="BP23" s="55"/>
      <c r="BQ23" s="56"/>
      <c r="BR23" s="51"/>
      <c r="BS23" s="52"/>
      <c r="BT23" s="52"/>
      <c r="BU23" s="52"/>
      <c r="BV23" s="52"/>
      <c r="BW23" s="52"/>
      <c r="BX23" s="52"/>
      <c r="BY23" s="15"/>
      <c r="BZ23" s="15"/>
      <c r="CA23" s="15"/>
      <c r="CB23" s="15"/>
    </row>
    <row r="24" spans="1:80" ht="12" customHeight="1" x14ac:dyDescent="0.2">
      <c r="BG24" s="11"/>
      <c r="BH24" s="11"/>
    </row>
    <row r="25" spans="1:80" ht="11.25" customHeight="1" x14ac:dyDescent="0.2">
      <c r="L25" s="290" t="s">
        <v>290</v>
      </c>
      <c r="M25" s="15" t="s">
        <v>291</v>
      </c>
      <c r="N25" s="15"/>
      <c r="O25" s="15"/>
      <c r="P25" s="15"/>
      <c r="Q25" s="15"/>
      <c r="R25" s="15"/>
      <c r="S25" s="15"/>
      <c r="T25" s="15"/>
      <c r="U25" s="15"/>
    </row>
    <row r="27" spans="1:80" x14ac:dyDescent="0.2">
      <c r="X27" s="104"/>
      <c r="BH27" s="48"/>
      <c r="BI27" s="48"/>
    </row>
    <row r="28" spans="1:80" x14ac:dyDescent="0.2">
      <c r="X28" s="104"/>
    </row>
  </sheetData>
  <mergeCells count="118">
    <mergeCell ref="AD18:AE18"/>
    <mergeCell ref="BC16:BD16"/>
    <mergeCell ref="BA16:BB16"/>
    <mergeCell ref="AL16:AM16"/>
    <mergeCell ref="BE16:BF16"/>
    <mergeCell ref="AN17:AO17"/>
    <mergeCell ref="BA17:BB17"/>
    <mergeCell ref="BC17:BD17"/>
    <mergeCell ref="BE17:BF17"/>
    <mergeCell ref="AJ16:AK16"/>
    <mergeCell ref="AH18:AI18"/>
    <mergeCell ref="AH16:AI16"/>
    <mergeCell ref="AJ17:AK17"/>
    <mergeCell ref="AL17:AM17"/>
    <mergeCell ref="AL18:AM18"/>
    <mergeCell ref="AS8:AS9"/>
    <mergeCell ref="BK8:BK15"/>
    <mergeCell ref="BC8:BD9"/>
    <mergeCell ref="BE6:BF15"/>
    <mergeCell ref="BG8:BG15"/>
    <mergeCell ref="BN8:BN15"/>
    <mergeCell ref="BE18:BF18"/>
    <mergeCell ref="BC18:BD18"/>
    <mergeCell ref="BA18:BB18"/>
    <mergeCell ref="BJ6:BJ9"/>
    <mergeCell ref="CB6:CB15"/>
    <mergeCell ref="BT8:BT9"/>
    <mergeCell ref="BR6:BR9"/>
    <mergeCell ref="BZ6:BZ15"/>
    <mergeCell ref="CA6:CA15"/>
    <mergeCell ref="BH8:BH15"/>
    <mergeCell ref="BQ8:BQ15"/>
    <mergeCell ref="BU8:BU15"/>
    <mergeCell ref="BV8:BV15"/>
    <mergeCell ref="BY6:BY9"/>
    <mergeCell ref="BX6:BX9"/>
    <mergeCell ref="BS6:BW7"/>
    <mergeCell ref="BW8:BW9"/>
    <mergeCell ref="BS8:BS15"/>
    <mergeCell ref="BK6:BN7"/>
    <mergeCell ref="BM8:BM15"/>
    <mergeCell ref="BI8:BI9"/>
    <mergeCell ref="BP8:BP15"/>
    <mergeCell ref="BP6:BQ7"/>
    <mergeCell ref="BO6:BO15"/>
    <mergeCell ref="BL8:BL15"/>
    <mergeCell ref="W18:X18"/>
    <mergeCell ref="Q17:R17"/>
    <mergeCell ref="S17:T17"/>
    <mergeCell ref="A6:A9"/>
    <mergeCell ref="G6:I7"/>
    <mergeCell ref="B6:E7"/>
    <mergeCell ref="E8:E9"/>
    <mergeCell ref="J6:J15"/>
    <mergeCell ref="D8:D15"/>
    <mergeCell ref="P8:P15"/>
    <mergeCell ref="W8:X15"/>
    <mergeCell ref="F6:F15"/>
    <mergeCell ref="K6:N7"/>
    <mergeCell ref="B8:B9"/>
    <mergeCell ref="C8:C9"/>
    <mergeCell ref="M8:M9"/>
    <mergeCell ref="G8:G15"/>
    <mergeCell ref="H8:H15"/>
    <mergeCell ref="I8:I15"/>
    <mergeCell ref="K8:K15"/>
    <mergeCell ref="L8:L15"/>
    <mergeCell ref="N8:N15"/>
    <mergeCell ref="U17:V17"/>
    <mergeCell ref="W17:X17"/>
    <mergeCell ref="Y17:Z17"/>
    <mergeCell ref="AD17:AE17"/>
    <mergeCell ref="AH17:AI17"/>
    <mergeCell ref="Q18:R18"/>
    <mergeCell ref="AN8:AO9"/>
    <mergeCell ref="AN16:AO16"/>
    <mergeCell ref="AJ18:AK18"/>
    <mergeCell ref="AL8:AM15"/>
    <mergeCell ref="S8:T9"/>
    <mergeCell ref="U6:V15"/>
    <mergeCell ref="Q8:R9"/>
    <mergeCell ref="Q16:R16"/>
    <mergeCell ref="AN18:AO18"/>
    <mergeCell ref="S16:T16"/>
    <mergeCell ref="S18:T18"/>
    <mergeCell ref="U16:V16"/>
    <mergeCell ref="W16:X16"/>
    <mergeCell ref="AD16:AE16"/>
    <mergeCell ref="Y8:Z15"/>
    <mergeCell ref="Y16:Z16"/>
    <mergeCell ref="AA8:AA15"/>
    <mergeCell ref="AC8:AC15"/>
    <mergeCell ref="O6:T7"/>
    <mergeCell ref="W6:AA7"/>
    <mergeCell ref="AB6:AB9"/>
    <mergeCell ref="AC6:AF7"/>
    <mergeCell ref="AG6:AG9"/>
    <mergeCell ref="AH6:AO7"/>
    <mergeCell ref="AT6:AT9"/>
    <mergeCell ref="AY6:BD7"/>
    <mergeCell ref="BG6:BI7"/>
    <mergeCell ref="O8:O9"/>
    <mergeCell ref="AH8:AI9"/>
    <mergeCell ref="AY8:AY9"/>
    <mergeCell ref="AD8:AE15"/>
    <mergeCell ref="BA8:BB15"/>
    <mergeCell ref="AQ6:AS7"/>
    <mergeCell ref="AU6:AX7"/>
    <mergeCell ref="AF8:AF15"/>
    <mergeCell ref="AQ8:AQ15"/>
    <mergeCell ref="AU8:AU15"/>
    <mergeCell ref="AX8:AX15"/>
    <mergeCell ref="AV8:AV15"/>
    <mergeCell ref="AW8:AW9"/>
    <mergeCell ref="AP6:AP15"/>
    <mergeCell ref="AZ8:AZ15"/>
    <mergeCell ref="AJ8:AK15"/>
    <mergeCell ref="AR8:AR15"/>
  </mergeCells>
  <phoneticPr fontId="0" type="noConversion"/>
  <printOptions horizontalCentered="1"/>
  <pageMargins left="0.19685039370078741" right="0.27559055118110237" top="0.27559055118110237" bottom="0.39370078740157483" header="0" footer="0"/>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91"/>
  <sheetViews>
    <sheetView view="pageBreakPreview" zoomScaleNormal="150" zoomScaleSheetLayoutView="100" workbookViewId="0">
      <pane ySplit="8" topLeftCell="A9" activePane="bottomLeft" state="frozen"/>
      <selection pane="bottomLeft" activeCell="C75" sqref="C75:D75"/>
    </sheetView>
  </sheetViews>
  <sheetFormatPr defaultRowHeight="12.75" x14ac:dyDescent="0.2"/>
  <cols>
    <col min="2" max="2" width="54.42578125" customWidth="1"/>
    <col min="3" max="3" width="9" customWidth="1"/>
    <col min="4" max="4" width="11.140625" customWidth="1"/>
    <col min="5" max="7" width="8.5703125" customWidth="1"/>
    <col min="8" max="8" width="5.85546875" customWidth="1"/>
    <col min="9" max="10" width="5.140625" customWidth="1"/>
    <col min="11" max="11" width="4.42578125" hidden="1" customWidth="1"/>
    <col min="12" max="12" width="7.28515625" customWidth="1"/>
    <col min="13" max="13" width="6.28515625" customWidth="1"/>
    <col min="14" max="14" width="7.28515625" customWidth="1"/>
    <col min="15" max="15" width="7.140625" customWidth="1"/>
    <col min="16" max="16" width="7.28515625" customWidth="1"/>
    <col min="17" max="17" width="6.42578125" customWidth="1"/>
    <col min="18" max="18" width="7.28515625" customWidth="1"/>
    <col min="19" max="19" width="6.42578125" customWidth="1"/>
    <col min="20" max="20" width="6" customWidth="1"/>
  </cols>
  <sheetData>
    <row r="1" spans="1:25" ht="16.5" customHeight="1" x14ac:dyDescent="0.3">
      <c r="A1" s="407" t="s">
        <v>297</v>
      </c>
      <c r="B1" s="408"/>
      <c r="C1" s="408"/>
      <c r="D1" s="408"/>
      <c r="E1" s="408"/>
      <c r="F1" s="408"/>
      <c r="G1" s="408"/>
      <c r="H1" s="408"/>
      <c r="I1" s="408"/>
      <c r="J1" s="408"/>
      <c r="K1" s="408"/>
      <c r="L1" s="408"/>
      <c r="M1" s="408"/>
      <c r="N1" s="409"/>
      <c r="O1" s="409"/>
      <c r="P1" s="409"/>
      <c r="Q1" s="409"/>
      <c r="R1" s="61"/>
      <c r="T1" s="104"/>
      <c r="U1" s="104"/>
      <c r="V1" s="104"/>
      <c r="W1" s="104"/>
      <c r="X1" s="104"/>
      <c r="Y1" s="104"/>
    </row>
    <row r="2" spans="1:25" s="5" customFormat="1" ht="10.9" customHeight="1" x14ac:dyDescent="0.2">
      <c r="A2" s="420" t="s">
        <v>33</v>
      </c>
      <c r="B2" s="423" t="s">
        <v>95</v>
      </c>
      <c r="C2" s="414" t="s">
        <v>96</v>
      </c>
      <c r="D2" s="415"/>
      <c r="E2" s="426" t="s">
        <v>319</v>
      </c>
      <c r="F2" s="426" t="s">
        <v>320</v>
      </c>
      <c r="G2" s="426" t="s">
        <v>321</v>
      </c>
      <c r="H2" s="410" t="s">
        <v>149</v>
      </c>
      <c r="I2" s="411"/>
      <c r="J2" s="411"/>
      <c r="K2" s="411"/>
      <c r="L2" s="411"/>
      <c r="M2" s="411"/>
      <c r="N2" s="410" t="s">
        <v>151</v>
      </c>
      <c r="O2" s="411"/>
      <c r="P2" s="411"/>
      <c r="Q2" s="411"/>
      <c r="R2" s="411"/>
      <c r="S2" s="444"/>
      <c r="T2" s="429"/>
      <c r="U2" s="103"/>
      <c r="V2" s="103"/>
      <c r="W2" s="103"/>
      <c r="X2" s="103"/>
      <c r="Y2" s="60"/>
    </row>
    <row r="3" spans="1:25" s="5" customFormat="1" ht="10.15" customHeight="1" x14ac:dyDescent="0.2">
      <c r="A3" s="421"/>
      <c r="B3" s="424"/>
      <c r="C3" s="416"/>
      <c r="D3" s="417"/>
      <c r="E3" s="427"/>
      <c r="F3" s="427"/>
      <c r="G3" s="427"/>
      <c r="H3" s="426" t="s">
        <v>97</v>
      </c>
      <c r="I3" s="398" t="s">
        <v>150</v>
      </c>
      <c r="J3" s="432" t="s">
        <v>98</v>
      </c>
      <c r="K3" s="433"/>
      <c r="L3" s="433"/>
      <c r="M3" s="433"/>
      <c r="N3" s="445"/>
      <c r="O3" s="446"/>
      <c r="P3" s="446"/>
      <c r="Q3" s="446"/>
      <c r="R3" s="446"/>
      <c r="S3" s="447"/>
      <c r="T3" s="430"/>
      <c r="U3" s="103"/>
      <c r="V3" s="103"/>
      <c r="W3" s="103"/>
      <c r="X3" s="103"/>
      <c r="Y3" s="60"/>
    </row>
    <row r="4" spans="1:25" s="5" customFormat="1" ht="9" customHeight="1" x14ac:dyDescent="0.2">
      <c r="A4" s="421"/>
      <c r="B4" s="424"/>
      <c r="C4" s="416"/>
      <c r="D4" s="417"/>
      <c r="E4" s="427"/>
      <c r="F4" s="427"/>
      <c r="G4" s="427"/>
      <c r="H4" s="427"/>
      <c r="I4" s="399"/>
      <c r="J4" s="426" t="s">
        <v>99</v>
      </c>
      <c r="K4" s="412"/>
      <c r="L4" s="412"/>
      <c r="M4" s="413"/>
      <c r="N4" s="396" t="s">
        <v>100</v>
      </c>
      <c r="O4" s="397"/>
      <c r="P4" s="396" t="s">
        <v>164</v>
      </c>
      <c r="Q4" s="397"/>
      <c r="R4" s="85" t="s">
        <v>165</v>
      </c>
      <c r="S4" s="86"/>
      <c r="T4" s="431"/>
    </row>
    <row r="5" spans="1:25" s="5" customFormat="1" ht="12" customHeight="1" x14ac:dyDescent="0.2">
      <c r="A5" s="421"/>
      <c r="B5" s="424"/>
      <c r="C5" s="416"/>
      <c r="D5" s="417"/>
      <c r="E5" s="427"/>
      <c r="F5" s="427"/>
      <c r="G5" s="427"/>
      <c r="H5" s="427"/>
      <c r="I5" s="399"/>
      <c r="J5" s="427"/>
      <c r="K5" s="438" t="s">
        <v>102</v>
      </c>
      <c r="L5" s="398" t="s">
        <v>152</v>
      </c>
      <c r="M5" s="448" t="s">
        <v>103</v>
      </c>
      <c r="N5" s="36" t="s">
        <v>104</v>
      </c>
      <c r="O5" s="36" t="s">
        <v>105</v>
      </c>
      <c r="P5" s="36" t="s">
        <v>106</v>
      </c>
      <c r="Q5" s="36" t="s">
        <v>107</v>
      </c>
      <c r="R5" s="286" t="s">
        <v>288</v>
      </c>
      <c r="S5" s="31" t="s">
        <v>289</v>
      </c>
      <c r="T5" s="31"/>
    </row>
    <row r="6" spans="1:25" s="5" customFormat="1" ht="9.75" customHeight="1" x14ac:dyDescent="0.2">
      <c r="A6" s="421"/>
      <c r="B6" s="424"/>
      <c r="C6" s="416"/>
      <c r="D6" s="417"/>
      <c r="E6" s="427"/>
      <c r="F6" s="427"/>
      <c r="G6" s="427"/>
      <c r="H6" s="427"/>
      <c r="I6" s="399"/>
      <c r="J6" s="427"/>
      <c r="K6" s="439"/>
      <c r="L6" s="399"/>
      <c r="M6" s="449"/>
      <c r="N6" s="62" t="s">
        <v>108</v>
      </c>
      <c r="O6" s="62" t="s">
        <v>109</v>
      </c>
      <c r="P6" s="62" t="s">
        <v>108</v>
      </c>
      <c r="Q6" s="62" t="s">
        <v>109</v>
      </c>
      <c r="R6" s="62" t="s">
        <v>108</v>
      </c>
      <c r="S6" s="63" t="s">
        <v>108</v>
      </c>
      <c r="T6" s="63"/>
    </row>
    <row r="7" spans="1:25" s="5" customFormat="1" ht="21.6" customHeight="1" x14ac:dyDescent="0.2">
      <c r="A7" s="421"/>
      <c r="B7" s="424"/>
      <c r="C7" s="418"/>
      <c r="D7" s="419"/>
      <c r="E7" s="427"/>
      <c r="F7" s="427"/>
      <c r="G7" s="427"/>
      <c r="H7" s="427"/>
      <c r="I7" s="399"/>
      <c r="J7" s="427"/>
      <c r="K7" s="440"/>
      <c r="L7" s="399"/>
      <c r="M7" s="449"/>
      <c r="N7" s="401">
        <v>17</v>
      </c>
      <c r="O7" s="401">
        <v>22</v>
      </c>
      <c r="P7" s="401">
        <v>13</v>
      </c>
      <c r="Q7" s="401">
        <v>19</v>
      </c>
      <c r="R7" s="401">
        <v>23</v>
      </c>
      <c r="S7" s="401"/>
      <c r="T7" s="38"/>
    </row>
    <row r="8" spans="1:25" s="9" customFormat="1" ht="49.5" customHeight="1" x14ac:dyDescent="0.2">
      <c r="A8" s="422"/>
      <c r="B8" s="425"/>
      <c r="C8" s="305" t="s">
        <v>317</v>
      </c>
      <c r="D8" s="305" t="s">
        <v>318</v>
      </c>
      <c r="E8" s="428"/>
      <c r="F8" s="428"/>
      <c r="G8" s="428"/>
      <c r="H8" s="428"/>
      <c r="I8" s="400"/>
      <c r="J8" s="428"/>
      <c r="K8" s="12"/>
      <c r="L8" s="400"/>
      <c r="M8" s="450"/>
      <c r="N8" s="402"/>
      <c r="O8" s="402"/>
      <c r="P8" s="402"/>
      <c r="Q8" s="402"/>
      <c r="R8" s="402"/>
      <c r="S8" s="402"/>
      <c r="T8" s="65"/>
    </row>
    <row r="9" spans="1:25" s="9" customFormat="1" ht="9.75" customHeight="1" x14ac:dyDescent="0.2">
      <c r="A9" s="4">
        <v>1</v>
      </c>
      <c r="B9" s="303">
        <v>2</v>
      </c>
      <c r="C9" s="303">
        <v>3</v>
      </c>
      <c r="D9" s="12">
        <v>4</v>
      </c>
      <c r="E9" s="304">
        <v>5</v>
      </c>
      <c r="F9" s="304">
        <v>6</v>
      </c>
      <c r="G9" s="304">
        <v>7</v>
      </c>
      <c r="H9" s="304">
        <v>8</v>
      </c>
      <c r="I9" s="304">
        <v>9</v>
      </c>
      <c r="J9" s="304">
        <v>10</v>
      </c>
      <c r="K9" s="304">
        <v>7</v>
      </c>
      <c r="L9" s="304">
        <v>11</v>
      </c>
      <c r="M9" s="13" t="s">
        <v>322</v>
      </c>
      <c r="N9" s="64">
        <v>13</v>
      </c>
      <c r="O9" s="64">
        <v>14</v>
      </c>
      <c r="P9" s="64">
        <v>15</v>
      </c>
      <c r="Q9" s="64">
        <v>16</v>
      </c>
      <c r="R9" s="64">
        <v>17</v>
      </c>
      <c r="S9" s="65">
        <v>18</v>
      </c>
      <c r="T9" s="65">
        <v>19</v>
      </c>
    </row>
    <row r="10" spans="1:25" s="9" customFormat="1" ht="9.75" customHeight="1" x14ac:dyDescent="0.2">
      <c r="A10" s="87" t="s">
        <v>161</v>
      </c>
      <c r="B10" s="88" t="s">
        <v>162</v>
      </c>
      <c r="C10" s="88" t="s">
        <v>335</v>
      </c>
      <c r="D10" s="89" t="s">
        <v>246</v>
      </c>
      <c r="E10" s="306"/>
      <c r="F10" s="306"/>
      <c r="G10" s="306"/>
      <c r="H10" s="161">
        <f>H11+H21+H25</f>
        <v>1476</v>
      </c>
      <c r="I10" s="161">
        <f>I11+I21+I25</f>
        <v>0</v>
      </c>
      <c r="J10" s="90">
        <f>J11+J21+J25</f>
        <v>1404</v>
      </c>
      <c r="K10" s="90" t="e">
        <f>K11+K21</f>
        <v>#REF!</v>
      </c>
      <c r="L10" s="90">
        <f>L11+L21+L25</f>
        <v>571</v>
      </c>
      <c r="M10" s="91"/>
      <c r="N10" s="90">
        <f>N11+N21+N25</f>
        <v>624</v>
      </c>
      <c r="O10" s="90">
        <f>O11+O21+O25</f>
        <v>780</v>
      </c>
      <c r="P10" s="91"/>
      <c r="Q10" s="91"/>
      <c r="R10" s="91"/>
      <c r="S10" s="91"/>
      <c r="T10" s="91"/>
    </row>
    <row r="11" spans="1:25" s="9" customFormat="1" ht="9.75" customHeight="1" x14ac:dyDescent="0.2">
      <c r="A11" s="152" t="s">
        <v>219</v>
      </c>
      <c r="B11" s="153" t="s">
        <v>323</v>
      </c>
      <c r="C11" s="153"/>
      <c r="D11" s="95"/>
      <c r="E11" s="95"/>
      <c r="F11" s="95"/>
      <c r="G11" s="95"/>
      <c r="H11" s="96">
        <f>SUM(H12:H20)</f>
        <v>867</v>
      </c>
      <c r="I11" s="96">
        <f>SUM(I12:I20)</f>
        <v>0</v>
      </c>
      <c r="J11" s="97">
        <f>SUM(J12:J20)</f>
        <v>819</v>
      </c>
      <c r="K11" s="97" t="e">
        <f>P11+#REF!</f>
        <v>#REF!</v>
      </c>
      <c r="L11" s="97">
        <f>SUM(L12:L20)</f>
        <v>372</v>
      </c>
      <c r="M11" s="97"/>
      <c r="N11" s="98">
        <f>N12+N13+N14+N15+N16+N17+N18+N19+N20</f>
        <v>367</v>
      </c>
      <c r="O11" s="98">
        <f>SUM(O12:O20)</f>
        <v>452</v>
      </c>
      <c r="P11" s="92"/>
      <c r="Q11" s="92"/>
      <c r="R11" s="92"/>
      <c r="S11" s="93"/>
      <c r="T11" s="93"/>
    </row>
    <row r="12" spans="1:25" s="9" customFormat="1" ht="9.75" customHeight="1" x14ac:dyDescent="0.2">
      <c r="A12" s="99" t="s">
        <v>221</v>
      </c>
      <c r="B12" s="162" t="s">
        <v>316</v>
      </c>
      <c r="C12" s="99"/>
      <c r="D12" s="265" t="s">
        <v>325</v>
      </c>
      <c r="E12" s="265"/>
      <c r="F12" s="265"/>
      <c r="G12" s="310" t="s">
        <v>326</v>
      </c>
      <c r="H12" s="155">
        <v>63</v>
      </c>
      <c r="I12" s="155"/>
      <c r="J12" s="156">
        <v>39</v>
      </c>
      <c r="K12" s="156"/>
      <c r="L12" s="156">
        <v>16</v>
      </c>
      <c r="M12" s="157"/>
      <c r="N12" s="100">
        <v>39</v>
      </c>
      <c r="O12" s="100"/>
      <c r="P12" s="100"/>
      <c r="Q12" s="100"/>
      <c r="R12" s="100"/>
      <c r="S12" s="294"/>
      <c r="T12" s="251"/>
    </row>
    <row r="13" spans="1:25" s="9" customFormat="1" ht="9.75" customHeight="1" x14ac:dyDescent="0.2">
      <c r="A13" s="99" t="s">
        <v>222</v>
      </c>
      <c r="B13" s="162" t="s">
        <v>313</v>
      </c>
      <c r="C13" s="99" t="s">
        <v>327</v>
      </c>
      <c r="D13" s="265"/>
      <c r="E13" s="265"/>
      <c r="F13" s="265"/>
      <c r="G13" s="310"/>
      <c r="H13" s="155">
        <v>117</v>
      </c>
      <c r="I13" s="155"/>
      <c r="J13" s="156">
        <v>117</v>
      </c>
      <c r="K13" s="156"/>
      <c r="L13" s="156">
        <v>20</v>
      </c>
      <c r="M13" s="157"/>
      <c r="N13" s="100">
        <v>51</v>
      </c>
      <c r="O13" s="100">
        <v>66</v>
      </c>
      <c r="P13" s="100"/>
      <c r="Q13" s="100"/>
      <c r="R13" s="100"/>
      <c r="S13" s="294"/>
      <c r="T13" s="251"/>
    </row>
    <row r="14" spans="1:25" s="9" customFormat="1" ht="9.75" customHeight="1" x14ac:dyDescent="0.2">
      <c r="A14" s="99" t="s">
        <v>223</v>
      </c>
      <c r="B14" s="162" t="s">
        <v>37</v>
      </c>
      <c r="C14" s="99" t="s">
        <v>327</v>
      </c>
      <c r="D14" s="265"/>
      <c r="E14" s="265"/>
      <c r="F14" s="265"/>
      <c r="G14" s="310"/>
      <c r="H14" s="155">
        <v>117</v>
      </c>
      <c r="I14" s="155"/>
      <c r="J14" s="156">
        <v>117</v>
      </c>
      <c r="K14" s="156"/>
      <c r="L14" s="156">
        <v>115</v>
      </c>
      <c r="M14" s="157"/>
      <c r="N14" s="100">
        <v>51</v>
      </c>
      <c r="O14" s="100">
        <v>66</v>
      </c>
      <c r="P14" s="100"/>
      <c r="Q14" s="295"/>
      <c r="R14" s="295"/>
      <c r="S14" s="294"/>
      <c r="T14" s="251"/>
    </row>
    <row r="15" spans="1:25" s="9" customFormat="1" ht="9.75" customHeight="1" x14ac:dyDescent="0.2">
      <c r="A15" s="99" t="s">
        <v>224</v>
      </c>
      <c r="B15" s="162" t="s">
        <v>58</v>
      </c>
      <c r="C15" s="99"/>
      <c r="D15" s="265" t="s">
        <v>325</v>
      </c>
      <c r="E15" s="265"/>
      <c r="F15" s="265"/>
      <c r="G15" s="310" t="s">
        <v>326</v>
      </c>
      <c r="H15" s="155">
        <v>258</v>
      </c>
      <c r="I15" s="155"/>
      <c r="J15" s="156">
        <v>234</v>
      </c>
      <c r="K15" s="156"/>
      <c r="L15" s="156">
        <v>145</v>
      </c>
      <c r="M15" s="157"/>
      <c r="N15" s="100">
        <v>102</v>
      </c>
      <c r="O15" s="100">
        <v>132</v>
      </c>
      <c r="P15" s="100"/>
      <c r="Q15" s="295"/>
      <c r="R15" s="295"/>
      <c r="S15" s="294"/>
      <c r="T15" s="251"/>
    </row>
    <row r="16" spans="1:25" s="9" customFormat="1" ht="9.75" customHeight="1" x14ac:dyDescent="0.2">
      <c r="A16" s="99" t="s">
        <v>225</v>
      </c>
      <c r="B16" s="162" t="s">
        <v>64</v>
      </c>
      <c r="C16" s="99" t="s">
        <v>327</v>
      </c>
      <c r="D16" s="265"/>
      <c r="E16" s="265"/>
      <c r="F16" s="265"/>
      <c r="G16" s="310"/>
      <c r="H16" s="155">
        <v>78</v>
      </c>
      <c r="I16" s="155"/>
      <c r="J16" s="156">
        <v>78</v>
      </c>
      <c r="K16" s="156"/>
      <c r="L16" s="156">
        <v>20</v>
      </c>
      <c r="M16" s="157"/>
      <c r="N16" s="100">
        <v>34</v>
      </c>
      <c r="O16" s="100">
        <v>44</v>
      </c>
      <c r="P16" s="100"/>
      <c r="Q16" s="295"/>
      <c r="R16" s="295"/>
      <c r="S16" s="294"/>
      <c r="T16" s="251"/>
    </row>
    <row r="17" spans="1:122" s="9" customFormat="1" ht="9.75" customHeight="1" x14ac:dyDescent="0.2">
      <c r="A17" s="99" t="s">
        <v>328</v>
      </c>
      <c r="B17" s="162" t="s">
        <v>38</v>
      </c>
      <c r="C17" s="99" t="s">
        <v>329</v>
      </c>
      <c r="D17" s="265"/>
      <c r="E17" s="265"/>
      <c r="F17" s="265"/>
      <c r="G17" s="310"/>
      <c r="H17" s="155">
        <v>117</v>
      </c>
      <c r="I17" s="155"/>
      <c r="J17" s="156">
        <v>117</v>
      </c>
      <c r="K17" s="156"/>
      <c r="L17" s="156">
        <v>20</v>
      </c>
      <c r="M17" s="157"/>
      <c r="N17" s="100">
        <v>51</v>
      </c>
      <c r="O17" s="100">
        <v>66</v>
      </c>
      <c r="P17" s="100"/>
      <c r="Q17" s="100"/>
      <c r="R17" s="100"/>
      <c r="S17" s="294"/>
      <c r="T17" s="251"/>
    </row>
    <row r="18" spans="1:122" s="9" customFormat="1" ht="9.75" customHeight="1" x14ac:dyDescent="0.2">
      <c r="A18" s="99" t="s">
        <v>227</v>
      </c>
      <c r="B18" s="162" t="s">
        <v>163</v>
      </c>
      <c r="C18" s="99" t="s">
        <v>327</v>
      </c>
      <c r="D18" s="265"/>
      <c r="E18" s="265"/>
      <c r="F18" s="265"/>
      <c r="G18" s="310"/>
      <c r="H18" s="155">
        <v>39</v>
      </c>
      <c r="I18" s="155"/>
      <c r="J18" s="156">
        <v>39</v>
      </c>
      <c r="K18" s="156"/>
      <c r="L18" s="156">
        <v>10</v>
      </c>
      <c r="M18" s="157"/>
      <c r="N18" s="100"/>
      <c r="O18" s="100">
        <v>39</v>
      </c>
      <c r="P18" s="100"/>
      <c r="Q18" s="100"/>
      <c r="R18" s="100"/>
      <c r="S18" s="294"/>
      <c r="T18" s="251"/>
    </row>
    <row r="19" spans="1:122" s="9" customFormat="1" ht="9.75" customHeight="1" x14ac:dyDescent="0.2">
      <c r="A19" s="99" t="s">
        <v>228</v>
      </c>
      <c r="B19" s="162" t="s">
        <v>299</v>
      </c>
      <c r="C19" s="99" t="s">
        <v>330</v>
      </c>
      <c r="D19" s="265"/>
      <c r="E19" s="265"/>
      <c r="F19" s="265"/>
      <c r="G19" s="310"/>
      <c r="H19" s="155">
        <v>39</v>
      </c>
      <c r="I19" s="155"/>
      <c r="J19" s="156">
        <v>39</v>
      </c>
      <c r="K19" s="156"/>
      <c r="L19" s="156">
        <v>10</v>
      </c>
      <c r="M19" s="157"/>
      <c r="N19" s="100">
        <v>39</v>
      </c>
      <c r="O19" s="100"/>
      <c r="P19" s="100"/>
      <c r="Q19" s="100"/>
      <c r="R19" s="100"/>
      <c r="S19" s="294"/>
      <c r="T19" s="251"/>
    </row>
    <row r="20" spans="1:122" s="9" customFormat="1" ht="9.75" customHeight="1" x14ac:dyDescent="0.2">
      <c r="A20" s="99" t="s">
        <v>229</v>
      </c>
      <c r="B20" s="162" t="s">
        <v>331</v>
      </c>
      <c r="C20" s="99" t="s">
        <v>330</v>
      </c>
      <c r="D20" s="265"/>
      <c r="E20" s="265"/>
      <c r="F20" s="265"/>
      <c r="G20" s="310"/>
      <c r="H20" s="155">
        <v>39</v>
      </c>
      <c r="I20" s="155"/>
      <c r="J20" s="156">
        <v>39</v>
      </c>
      <c r="K20" s="156"/>
      <c r="L20" s="156">
        <v>16</v>
      </c>
      <c r="M20" s="157"/>
      <c r="N20" s="100"/>
      <c r="O20" s="100">
        <v>39</v>
      </c>
      <c r="P20" s="100"/>
      <c r="Q20" s="100"/>
      <c r="R20" s="100"/>
      <c r="S20" s="294"/>
      <c r="T20" s="251"/>
    </row>
    <row r="21" spans="1:122" s="9" customFormat="1" ht="9.75" customHeight="1" x14ac:dyDescent="0.2">
      <c r="A21" s="158"/>
      <c r="B21" s="94" t="s">
        <v>324</v>
      </c>
      <c r="C21" s="94"/>
      <c r="D21" s="101"/>
      <c r="E21" s="101"/>
      <c r="F21" s="101"/>
      <c r="G21" s="95"/>
      <c r="H21" s="102">
        <f>SUM(H22:H24)</f>
        <v>297</v>
      </c>
      <c r="I21" s="102">
        <f>SUM(I22:I24)</f>
        <v>0</v>
      </c>
      <c r="J21" s="97">
        <f>SUM(J22:J24)</f>
        <v>273</v>
      </c>
      <c r="K21" s="97" t="e">
        <f>P21+#REF!</f>
        <v>#REF!</v>
      </c>
      <c r="L21" s="97">
        <f>SUM(L22:L24)</f>
        <v>80</v>
      </c>
      <c r="M21" s="97"/>
      <c r="N21" s="98">
        <f>N22+N23+N24</f>
        <v>85</v>
      </c>
      <c r="O21" s="98">
        <f>SUM(O22:O24)</f>
        <v>188</v>
      </c>
      <c r="P21" s="92"/>
      <c r="Q21" s="92"/>
      <c r="R21" s="92"/>
      <c r="S21" s="93"/>
      <c r="T21" s="93"/>
    </row>
    <row r="22" spans="1:122" s="9" customFormat="1" ht="9.75" customHeight="1" x14ac:dyDescent="0.2">
      <c r="A22" s="99" t="s">
        <v>239</v>
      </c>
      <c r="B22" s="162" t="s">
        <v>332</v>
      </c>
      <c r="C22" s="162" t="s">
        <v>327</v>
      </c>
      <c r="D22" s="265"/>
      <c r="E22" s="265"/>
      <c r="F22" s="265"/>
      <c r="G22" s="310"/>
      <c r="H22" s="155">
        <v>78</v>
      </c>
      <c r="I22" s="155"/>
      <c r="J22" s="156">
        <v>78</v>
      </c>
      <c r="K22" s="156"/>
      <c r="L22" s="156">
        <v>30</v>
      </c>
      <c r="M22" s="157"/>
      <c r="N22" s="100">
        <v>34</v>
      </c>
      <c r="O22" s="100">
        <v>44</v>
      </c>
      <c r="P22" s="100"/>
      <c r="Q22" s="100"/>
      <c r="R22" s="100"/>
      <c r="S22" s="289"/>
      <c r="T22" s="251"/>
    </row>
    <row r="23" spans="1:122" s="9" customFormat="1" ht="9.75" customHeight="1" x14ac:dyDescent="0.2">
      <c r="A23" s="99" t="s">
        <v>240</v>
      </c>
      <c r="B23" s="162" t="s">
        <v>169</v>
      </c>
      <c r="C23" s="162"/>
      <c r="D23" s="265" t="s">
        <v>325</v>
      </c>
      <c r="E23" s="265"/>
      <c r="F23" s="265"/>
      <c r="G23" s="310" t="s">
        <v>326</v>
      </c>
      <c r="H23" s="155">
        <v>102</v>
      </c>
      <c r="I23" s="155"/>
      <c r="J23" s="156">
        <v>78</v>
      </c>
      <c r="K23" s="156"/>
      <c r="L23" s="156">
        <v>30</v>
      </c>
      <c r="M23" s="157"/>
      <c r="N23" s="100"/>
      <c r="O23" s="100">
        <v>78</v>
      </c>
      <c r="P23" s="100"/>
      <c r="Q23" s="100"/>
      <c r="R23" s="100"/>
      <c r="S23" s="289"/>
      <c r="T23" s="251"/>
    </row>
    <row r="24" spans="1:122" s="9" customFormat="1" ht="9.75" customHeight="1" x14ac:dyDescent="0.2">
      <c r="A24" s="99" t="s">
        <v>241</v>
      </c>
      <c r="B24" s="162" t="s">
        <v>167</v>
      </c>
      <c r="C24" s="162" t="s">
        <v>330</v>
      </c>
      <c r="D24" s="265"/>
      <c r="E24" s="265"/>
      <c r="F24" s="265"/>
      <c r="G24" s="265"/>
      <c r="H24" s="155">
        <v>117</v>
      </c>
      <c r="I24" s="155"/>
      <c r="J24" s="156">
        <v>117</v>
      </c>
      <c r="K24" s="156"/>
      <c r="L24" s="156">
        <v>20</v>
      </c>
      <c r="M24" s="157"/>
      <c r="N24" s="100">
        <v>51</v>
      </c>
      <c r="O24" s="100">
        <v>66</v>
      </c>
      <c r="P24" s="100"/>
      <c r="Q24" s="100"/>
      <c r="R24" s="100"/>
      <c r="S24" s="289"/>
      <c r="T24" s="251"/>
    </row>
    <row r="25" spans="1:122" s="5" customFormat="1" ht="10.5" customHeight="1" x14ac:dyDescent="0.2">
      <c r="A25" s="158"/>
      <c r="B25" s="94" t="s">
        <v>232</v>
      </c>
      <c r="C25" s="94"/>
      <c r="D25" s="253"/>
      <c r="E25" s="253"/>
      <c r="F25" s="253"/>
      <c r="G25" s="253"/>
      <c r="H25" s="159">
        <f>H26+H27+H28+H29+H30</f>
        <v>312</v>
      </c>
      <c r="I25" s="159">
        <f xml:space="preserve"> I30</f>
        <v>0</v>
      </c>
      <c r="J25" s="160">
        <f>J26+J27+J28+J29+J30</f>
        <v>312</v>
      </c>
      <c r="K25" s="160"/>
      <c r="L25" s="160">
        <f>L26+L27+L28+L29+L30</f>
        <v>119</v>
      </c>
      <c r="M25" s="250"/>
      <c r="N25" s="92">
        <f>N26+N27+N28+N29+N30</f>
        <v>172</v>
      </c>
      <c r="O25" s="92">
        <f>O26+O27+O28+O29+O30</f>
        <v>140</v>
      </c>
      <c r="P25" s="92"/>
      <c r="Q25" s="92"/>
      <c r="R25" s="92"/>
      <c r="S25" s="92"/>
      <c r="T25" s="92"/>
    </row>
    <row r="26" spans="1:122" s="5" customFormat="1" ht="10.5" customHeight="1" x14ac:dyDescent="0.2">
      <c r="A26" s="99" t="s">
        <v>242</v>
      </c>
      <c r="B26" s="162" t="s">
        <v>233</v>
      </c>
      <c r="C26" s="308" t="s">
        <v>330</v>
      </c>
      <c r="D26" s="309"/>
      <c r="E26" s="309" t="s">
        <v>334</v>
      </c>
      <c r="F26" s="309"/>
      <c r="G26" s="309"/>
      <c r="H26" s="155">
        <v>36</v>
      </c>
      <c r="I26" s="155"/>
      <c r="J26" s="156">
        <v>36</v>
      </c>
      <c r="K26" s="156"/>
      <c r="L26" s="156">
        <v>20</v>
      </c>
      <c r="M26" s="157"/>
      <c r="N26" s="100">
        <v>36</v>
      </c>
      <c r="O26" s="100"/>
      <c r="P26" s="100"/>
      <c r="Q26" s="100"/>
      <c r="R26" s="100"/>
      <c r="S26" s="100"/>
      <c r="T26" s="100"/>
    </row>
    <row r="27" spans="1:122" s="5" customFormat="1" ht="10.5" customHeight="1" x14ac:dyDescent="0.2">
      <c r="A27" s="99" t="s">
        <v>243</v>
      </c>
      <c r="B27" s="162" t="s">
        <v>231</v>
      </c>
      <c r="C27" s="308" t="s">
        <v>327</v>
      </c>
      <c r="D27" s="309"/>
      <c r="E27" s="309"/>
      <c r="F27" s="309"/>
      <c r="G27" s="309"/>
      <c r="H27" s="155">
        <v>84</v>
      </c>
      <c r="I27" s="155"/>
      <c r="J27" s="156">
        <v>84</v>
      </c>
      <c r="K27" s="156"/>
      <c r="L27" s="156">
        <v>40</v>
      </c>
      <c r="M27" s="157"/>
      <c r="N27" s="100">
        <v>51</v>
      </c>
      <c r="O27" s="100">
        <v>33</v>
      </c>
      <c r="P27" s="100"/>
      <c r="Q27" s="100"/>
      <c r="R27" s="100"/>
      <c r="S27" s="100"/>
      <c r="T27" s="100"/>
    </row>
    <row r="28" spans="1:122" s="5" customFormat="1" ht="10.5" customHeight="1" x14ac:dyDescent="0.2">
      <c r="A28" s="99" t="s">
        <v>300</v>
      </c>
      <c r="B28" s="162" t="s">
        <v>170</v>
      </c>
      <c r="C28" s="308" t="s">
        <v>330</v>
      </c>
      <c r="D28" s="309"/>
      <c r="E28" s="309"/>
      <c r="F28" s="309"/>
      <c r="G28" s="309"/>
      <c r="H28" s="155">
        <v>85</v>
      </c>
      <c r="I28" s="155"/>
      <c r="J28" s="156">
        <v>85</v>
      </c>
      <c r="K28" s="156"/>
      <c r="L28" s="156">
        <v>30</v>
      </c>
      <c r="M28" s="157"/>
      <c r="N28" s="100">
        <v>85</v>
      </c>
      <c r="O28" s="100"/>
      <c r="P28" s="100"/>
      <c r="Q28" s="100"/>
      <c r="R28" s="100"/>
      <c r="S28" s="100"/>
      <c r="T28" s="100"/>
    </row>
    <row r="29" spans="1:122" s="5" customFormat="1" ht="10.5" customHeight="1" x14ac:dyDescent="0.2">
      <c r="A29" s="99" t="s">
        <v>312</v>
      </c>
      <c r="B29" s="162" t="s">
        <v>168</v>
      </c>
      <c r="C29" s="308" t="s">
        <v>327</v>
      </c>
      <c r="D29" s="309"/>
      <c r="E29" s="309"/>
      <c r="F29" s="309"/>
      <c r="G29" s="309"/>
      <c r="H29" s="155">
        <v>71</v>
      </c>
      <c r="I29" s="155"/>
      <c r="J29" s="156">
        <v>71</v>
      </c>
      <c r="K29" s="156"/>
      <c r="L29" s="156">
        <v>20</v>
      </c>
      <c r="M29" s="157"/>
      <c r="N29" s="100"/>
      <c r="O29" s="100">
        <v>71</v>
      </c>
      <c r="P29" s="100"/>
      <c r="Q29" s="100"/>
      <c r="R29" s="100"/>
      <c r="S29" s="100"/>
      <c r="T29" s="100"/>
    </row>
    <row r="30" spans="1:122" s="5" customFormat="1" ht="9.75" customHeight="1" x14ac:dyDescent="0.2">
      <c r="A30" s="99" t="s">
        <v>333</v>
      </c>
      <c r="B30" s="162" t="s">
        <v>230</v>
      </c>
      <c r="C30" s="162" t="s">
        <v>327</v>
      </c>
      <c r="D30" s="265"/>
      <c r="E30" s="265"/>
      <c r="F30" s="265"/>
      <c r="G30" s="265"/>
      <c r="H30" s="155">
        <v>36</v>
      </c>
      <c r="I30" s="155"/>
      <c r="J30" s="156">
        <v>36</v>
      </c>
      <c r="K30" s="156"/>
      <c r="L30" s="156">
        <v>9</v>
      </c>
      <c r="M30" s="157"/>
      <c r="N30" s="100"/>
      <c r="O30" s="100">
        <v>36</v>
      </c>
      <c r="P30" s="100"/>
      <c r="Q30" s="100"/>
      <c r="R30" s="100"/>
      <c r="S30" s="289"/>
      <c r="T30" s="251"/>
    </row>
    <row r="31" spans="1:122" s="5" customFormat="1" ht="9.9499999999999993" customHeight="1" x14ac:dyDescent="0.2">
      <c r="A31" s="244"/>
      <c r="B31" s="244" t="s">
        <v>234</v>
      </c>
      <c r="C31" s="451" t="s">
        <v>265</v>
      </c>
      <c r="D31" s="452"/>
      <c r="E31" s="307"/>
      <c r="F31" s="307"/>
      <c r="G31" s="307"/>
      <c r="H31" s="252">
        <f>H32+H38+H40</f>
        <v>2970</v>
      </c>
      <c r="I31" s="287">
        <f>I32+I38+I40</f>
        <v>990</v>
      </c>
      <c r="J31" s="70">
        <f>J32+J38+J40</f>
        <v>1980</v>
      </c>
      <c r="K31" s="70" t="e">
        <f>K32+K38+K40-K61-#REF!-K66-K70-#REF!-K74-#REF!-#REF!</f>
        <v>#REF!</v>
      </c>
      <c r="L31" s="70">
        <f>L32+L38+L40</f>
        <v>721</v>
      </c>
      <c r="M31" s="105"/>
      <c r="N31" s="70"/>
      <c r="O31" s="70"/>
      <c r="P31" s="70">
        <f>P32+P38+P40</f>
        <v>468</v>
      </c>
      <c r="Q31" s="70">
        <f>Q32+Q40</f>
        <v>684</v>
      </c>
      <c r="R31" s="70">
        <f>R32+R38+R40</f>
        <v>828</v>
      </c>
      <c r="S31" s="70">
        <f>S32+S40</f>
        <v>0</v>
      </c>
      <c r="T31" s="70"/>
    </row>
    <row r="32" spans="1:122" s="6" customFormat="1" ht="9.9499999999999993" customHeight="1" x14ac:dyDescent="0.2">
      <c r="A32" s="180" t="s">
        <v>43</v>
      </c>
      <c r="B32" s="231" t="s">
        <v>110</v>
      </c>
      <c r="C32" s="405" t="s">
        <v>264</v>
      </c>
      <c r="D32" s="406"/>
      <c r="E32" s="68"/>
      <c r="F32" s="68"/>
      <c r="G32" s="68"/>
      <c r="H32" s="66">
        <f>H33+H34+H35+H36+H37</f>
        <v>598</v>
      </c>
      <c r="I32" s="66">
        <f>SUM(I33:I37)</f>
        <v>230</v>
      </c>
      <c r="J32" s="66">
        <f>SUM(J33:J37)</f>
        <v>368</v>
      </c>
      <c r="K32" s="66" t="e">
        <f>#REF!-#REF!</f>
        <v>#REF!</v>
      </c>
      <c r="L32" s="66">
        <f>SUM(L33:L37)</f>
        <v>265</v>
      </c>
      <c r="M32" s="69"/>
      <c r="N32" s="67"/>
      <c r="O32" s="67"/>
      <c r="P32" s="67">
        <f>SUM(P33:P37)</f>
        <v>143</v>
      </c>
      <c r="Q32" s="67">
        <f>SUM(Q33:Q37)</f>
        <v>133</v>
      </c>
      <c r="R32" s="67">
        <f>SUM(R33:R37)</f>
        <v>92</v>
      </c>
      <c r="S32" s="66">
        <f>S35+S36</f>
        <v>0</v>
      </c>
      <c r="T32" s="66"/>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row>
    <row r="33" spans="1:122" s="5" customFormat="1" ht="9.9499999999999993" customHeight="1" x14ac:dyDescent="0.2">
      <c r="A33" s="163" t="s">
        <v>35</v>
      </c>
      <c r="B33" s="167" t="s">
        <v>55</v>
      </c>
      <c r="C33" s="403" t="s">
        <v>254</v>
      </c>
      <c r="D33" s="404"/>
      <c r="E33" s="265"/>
      <c r="F33" s="265"/>
      <c r="G33" s="265"/>
      <c r="H33" s="172">
        <f>I33+J33</f>
        <v>85</v>
      </c>
      <c r="I33" s="172">
        <v>28</v>
      </c>
      <c r="J33" s="172">
        <v>57</v>
      </c>
      <c r="K33" s="172" t="e">
        <f>#REF!-#REF!</f>
        <v>#REF!</v>
      </c>
      <c r="L33" s="172">
        <v>17</v>
      </c>
      <c r="M33" s="206"/>
      <c r="N33" s="100"/>
      <c r="O33" s="100"/>
      <c r="P33" s="100"/>
      <c r="Q33" s="100">
        <v>57</v>
      </c>
      <c r="R33" s="100"/>
      <c r="S33" s="172"/>
      <c r="T33" s="172" t="s">
        <v>245</v>
      </c>
    </row>
    <row r="34" spans="1:122" s="5" customFormat="1" ht="9.9499999999999993" customHeight="1" x14ac:dyDescent="0.2">
      <c r="A34" s="227" t="s">
        <v>46</v>
      </c>
      <c r="B34" s="188" t="s">
        <v>64</v>
      </c>
      <c r="C34" s="403" t="s">
        <v>258</v>
      </c>
      <c r="D34" s="404"/>
      <c r="E34" s="265"/>
      <c r="F34" s="265"/>
      <c r="G34" s="265"/>
      <c r="H34" s="172">
        <f>I34+J34</f>
        <v>74</v>
      </c>
      <c r="I34" s="172">
        <v>22</v>
      </c>
      <c r="J34" s="172">
        <v>52</v>
      </c>
      <c r="K34" s="172" t="e">
        <f>#REF!-#REF!</f>
        <v>#REF!</v>
      </c>
      <c r="L34" s="204">
        <v>16</v>
      </c>
      <c r="M34" s="228"/>
      <c r="N34" s="100"/>
      <c r="O34" s="191"/>
      <c r="P34" s="100">
        <v>52</v>
      </c>
      <c r="Q34" s="191"/>
      <c r="R34" s="100"/>
      <c r="S34" s="172"/>
      <c r="T34" s="172" t="s">
        <v>248</v>
      </c>
    </row>
    <row r="35" spans="1:122" s="7" customFormat="1" ht="13.9" customHeight="1" x14ac:dyDescent="0.2">
      <c r="A35" s="163" t="s">
        <v>36</v>
      </c>
      <c r="B35" s="167" t="s">
        <v>37</v>
      </c>
      <c r="C35" s="403" t="s">
        <v>301</v>
      </c>
      <c r="D35" s="404"/>
      <c r="E35" s="266"/>
      <c r="F35" s="266"/>
      <c r="G35" s="266"/>
      <c r="H35" s="172">
        <f>I35+J35</f>
        <v>165</v>
      </c>
      <c r="I35" s="172">
        <v>55</v>
      </c>
      <c r="J35" s="172">
        <v>110</v>
      </c>
      <c r="K35" s="172" t="e">
        <f>#REF!-#REF!</f>
        <v>#REF!</v>
      </c>
      <c r="L35" s="172">
        <v>110</v>
      </c>
      <c r="M35" s="206"/>
      <c r="N35" s="100"/>
      <c r="O35" s="100"/>
      <c r="P35" s="100">
        <v>26</v>
      </c>
      <c r="Q35" s="100">
        <v>38</v>
      </c>
      <c r="R35" s="100">
        <v>46</v>
      </c>
      <c r="S35" s="172"/>
      <c r="T35" s="172" t="s">
        <v>302</v>
      </c>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row>
    <row r="36" spans="1:122" s="6" customFormat="1" ht="9.9499999999999993" customHeight="1" x14ac:dyDescent="0.2">
      <c r="A36" s="178" t="s">
        <v>56</v>
      </c>
      <c r="B36" s="174" t="s">
        <v>38</v>
      </c>
      <c r="C36" s="403" t="s">
        <v>303</v>
      </c>
      <c r="D36" s="404"/>
      <c r="E36" s="266"/>
      <c r="F36" s="266"/>
      <c r="G36" s="266"/>
      <c r="H36" s="204">
        <f>I36+J36</f>
        <v>220</v>
      </c>
      <c r="I36" s="204">
        <v>110</v>
      </c>
      <c r="J36" s="172">
        <v>110</v>
      </c>
      <c r="K36" s="172" t="e">
        <f>#REF!-#REF!</f>
        <v>#REF!</v>
      </c>
      <c r="L36" s="204">
        <v>110</v>
      </c>
      <c r="M36" s="228"/>
      <c r="N36" s="191"/>
      <c r="O36" s="100"/>
      <c r="P36" s="191">
        <v>26</v>
      </c>
      <c r="Q36" s="100">
        <v>38</v>
      </c>
      <c r="R36" s="100">
        <v>46</v>
      </c>
      <c r="S36" s="172"/>
      <c r="T36" s="204" t="s">
        <v>302</v>
      </c>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row>
    <row r="37" spans="1:122" s="6" customFormat="1" ht="9.9499999999999993" customHeight="1" x14ac:dyDescent="0.2">
      <c r="A37" s="178" t="s">
        <v>57</v>
      </c>
      <c r="B37" s="229" t="s">
        <v>171</v>
      </c>
      <c r="C37" s="403" t="s">
        <v>258</v>
      </c>
      <c r="D37" s="404"/>
      <c r="E37" s="265"/>
      <c r="F37" s="265"/>
      <c r="G37" s="265"/>
      <c r="H37" s="172">
        <f>I37+J37</f>
        <v>54</v>
      </c>
      <c r="I37" s="204">
        <v>15</v>
      </c>
      <c r="J37" s="172">
        <v>39</v>
      </c>
      <c r="K37" s="172" t="e">
        <f>#REF!-#REF!</f>
        <v>#REF!</v>
      </c>
      <c r="L37" s="204">
        <v>12</v>
      </c>
      <c r="M37" s="228"/>
      <c r="N37" s="191"/>
      <c r="O37" s="100"/>
      <c r="P37" s="191">
        <v>39</v>
      </c>
      <c r="Q37" s="100"/>
      <c r="R37" s="191"/>
      <c r="S37" s="204"/>
      <c r="T37" s="204" t="s">
        <v>247</v>
      </c>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row>
    <row r="38" spans="1:122" s="6" customFormat="1" ht="9.9499999999999993" customHeight="1" x14ac:dyDescent="0.2">
      <c r="A38" s="230" t="s">
        <v>44</v>
      </c>
      <c r="B38" s="231" t="s">
        <v>111</v>
      </c>
      <c r="C38" s="453" t="s">
        <v>294</v>
      </c>
      <c r="D38" s="454"/>
      <c r="E38" s="232"/>
      <c r="F38" s="232"/>
      <c r="G38" s="232"/>
      <c r="H38" s="233">
        <f>SUM(H39:H39)</f>
        <v>78</v>
      </c>
      <c r="I38" s="233">
        <f>SUM(I39:I39)</f>
        <v>26</v>
      </c>
      <c r="J38" s="233">
        <f>SUM(J39:J39)</f>
        <v>52</v>
      </c>
      <c r="K38" s="165"/>
      <c r="L38" s="165">
        <f>SUM(L39:L39)</f>
        <v>16</v>
      </c>
      <c r="M38" s="234"/>
      <c r="N38" s="98"/>
      <c r="O38" s="98"/>
      <c r="P38" s="98">
        <f>SUM(P39:P39)</f>
        <v>52</v>
      </c>
      <c r="Q38" s="98">
        <f>SUM(Q39:Q39)</f>
        <v>0</v>
      </c>
      <c r="R38" s="98">
        <f>SUM(R39:R39)</f>
        <v>0</v>
      </c>
      <c r="S38" s="165">
        <f>S39</f>
        <v>0</v>
      </c>
      <c r="T38" s="16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row>
    <row r="39" spans="1:122" s="6" customFormat="1" x14ac:dyDescent="0.2">
      <c r="A39" s="163" t="s">
        <v>39</v>
      </c>
      <c r="B39" s="235" t="s">
        <v>58</v>
      </c>
      <c r="C39" s="403" t="s">
        <v>293</v>
      </c>
      <c r="D39" s="404"/>
      <c r="E39" s="265"/>
      <c r="F39" s="265"/>
      <c r="G39" s="265"/>
      <c r="H39" s="236">
        <f>I39+J39</f>
        <v>78</v>
      </c>
      <c r="I39" s="236">
        <v>26</v>
      </c>
      <c r="J39" s="236">
        <v>52</v>
      </c>
      <c r="K39" s="236" t="e">
        <f>#REF!-#REF!</f>
        <v>#REF!</v>
      </c>
      <c r="L39" s="236">
        <v>16</v>
      </c>
      <c r="M39" s="237"/>
      <c r="N39" s="238"/>
      <c r="O39" s="238"/>
      <c r="P39" s="238">
        <v>52</v>
      </c>
      <c r="Q39" s="238"/>
      <c r="R39" s="238"/>
      <c r="S39" s="236"/>
      <c r="T39" s="236" t="s">
        <v>251</v>
      </c>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row>
    <row r="40" spans="1:122" s="8" customFormat="1" ht="9.9499999999999993" customHeight="1" x14ac:dyDescent="0.2">
      <c r="A40" s="239" t="s">
        <v>65</v>
      </c>
      <c r="B40" s="240" t="s">
        <v>66</v>
      </c>
      <c r="C40" s="455" t="s">
        <v>263</v>
      </c>
      <c r="D40" s="456"/>
      <c r="E40" s="267"/>
      <c r="F40" s="267"/>
      <c r="G40" s="267"/>
      <c r="H40" s="241">
        <f>H41+H56</f>
        <v>2294</v>
      </c>
      <c r="I40" s="241">
        <f>I41+I56</f>
        <v>734</v>
      </c>
      <c r="J40" s="241">
        <f>J41+J56</f>
        <v>1560</v>
      </c>
      <c r="K40" s="242" t="e">
        <f>K56+K41</f>
        <v>#REF!</v>
      </c>
      <c r="L40" s="241">
        <f>L41+L56</f>
        <v>440</v>
      </c>
      <c r="M40" s="242">
        <f>M56+M41</f>
        <v>40</v>
      </c>
      <c r="N40" s="243"/>
      <c r="O40" s="243"/>
      <c r="P40" s="243">
        <f>P41+P56</f>
        <v>273</v>
      </c>
      <c r="Q40" s="243">
        <f>Q56+Q41</f>
        <v>551</v>
      </c>
      <c r="R40" s="243">
        <f>R56+R41</f>
        <v>736</v>
      </c>
      <c r="S40" s="242">
        <f>S41+S56</f>
        <v>0</v>
      </c>
      <c r="T40" s="242"/>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row>
    <row r="41" spans="1:122" s="6" customFormat="1" ht="9.9499999999999993" customHeight="1" x14ac:dyDescent="0.2">
      <c r="A41" s="180" t="s">
        <v>67</v>
      </c>
      <c r="B41" s="164" t="s">
        <v>112</v>
      </c>
      <c r="C41" s="457" t="s">
        <v>261</v>
      </c>
      <c r="D41" s="458"/>
      <c r="E41" s="101"/>
      <c r="F41" s="101"/>
      <c r="G41" s="101"/>
      <c r="H41" s="165">
        <f>H42+H43+H44+H45+H46+H47+H48+H49+H50+H51+H52+H53+H54+H55</f>
        <v>1223</v>
      </c>
      <c r="I41" s="165">
        <f>I42+I43+I44+I45+I46+I47+I48+I49+I50+I51+I52+I53+I54+I55</f>
        <v>385</v>
      </c>
      <c r="J41" s="165">
        <f>J42+J43+J44+J45+J46+J47+J48+J49+J50+J51+J52+J53+J54+J55</f>
        <v>838</v>
      </c>
      <c r="K41" s="165" t="e">
        <f>SUM(K42:K54)</f>
        <v>#REF!</v>
      </c>
      <c r="L41" s="165">
        <f>L42+L43+L44+L45+L46+L47+L48+L49+L50+L51+L52+L53+L54+L55</f>
        <v>223</v>
      </c>
      <c r="M41" s="95" t="s">
        <v>172</v>
      </c>
      <c r="N41" s="98"/>
      <c r="O41" s="98"/>
      <c r="P41" s="98">
        <f>SUM(P42:P55)</f>
        <v>117</v>
      </c>
      <c r="Q41" s="98">
        <f>SUM(Q42:Q55)</f>
        <v>399</v>
      </c>
      <c r="R41" s="98">
        <f>SUM(R42:R54)</f>
        <v>322</v>
      </c>
      <c r="S41" s="165">
        <f>S44+S45+S47+S50+S51</f>
        <v>0</v>
      </c>
      <c r="T41" s="16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row>
    <row r="42" spans="1:122" s="6" customFormat="1" x14ac:dyDescent="0.2">
      <c r="A42" s="163" t="s">
        <v>68</v>
      </c>
      <c r="B42" s="167" t="s">
        <v>181</v>
      </c>
      <c r="C42" s="403" t="s">
        <v>255</v>
      </c>
      <c r="D42" s="404"/>
      <c r="E42" s="265"/>
      <c r="F42" s="265"/>
      <c r="G42" s="265"/>
      <c r="H42" s="169">
        <f>J42+I42</f>
        <v>163</v>
      </c>
      <c r="I42" s="169">
        <v>48</v>
      </c>
      <c r="J42" s="169">
        <f>P42+Q42</f>
        <v>115</v>
      </c>
      <c r="K42" s="170" t="e">
        <f>#REF!-#REF!</f>
        <v>#REF!</v>
      </c>
      <c r="L42" s="169">
        <v>24</v>
      </c>
      <c r="M42" s="171"/>
      <c r="N42" s="172"/>
      <c r="O42" s="100"/>
      <c r="P42" s="100">
        <v>39</v>
      </c>
      <c r="Q42" s="100">
        <v>76</v>
      </c>
      <c r="R42" s="173"/>
      <c r="S42" s="173"/>
      <c r="T42" s="172" t="s">
        <v>249</v>
      </c>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row>
    <row r="43" spans="1:122" s="5" customFormat="1" ht="9.9499999999999993" customHeight="1" x14ac:dyDescent="0.2">
      <c r="A43" s="166" t="s">
        <v>69</v>
      </c>
      <c r="B43" s="174" t="s">
        <v>45</v>
      </c>
      <c r="C43" s="403" t="s">
        <v>255</v>
      </c>
      <c r="D43" s="404"/>
      <c r="E43" s="265"/>
      <c r="F43" s="265"/>
      <c r="G43" s="265"/>
      <c r="H43" s="169">
        <f>J43+I43</f>
        <v>114</v>
      </c>
      <c r="I43" s="169">
        <v>38</v>
      </c>
      <c r="J43" s="169">
        <v>76</v>
      </c>
      <c r="K43" s="170" t="e">
        <f>#REF!-#REF!</f>
        <v>#REF!</v>
      </c>
      <c r="L43" s="175">
        <v>23</v>
      </c>
      <c r="M43" s="176" t="s">
        <v>172</v>
      </c>
      <c r="N43" s="100"/>
      <c r="O43" s="177"/>
      <c r="P43" s="100"/>
      <c r="Q43" s="177">
        <v>76</v>
      </c>
      <c r="R43" s="100"/>
      <c r="S43" s="172"/>
      <c r="T43" s="172" t="s">
        <v>249</v>
      </c>
    </row>
    <row r="44" spans="1:122" s="5" customFormat="1" ht="9.9499999999999993" customHeight="1" x14ac:dyDescent="0.2">
      <c r="A44" s="163" t="s">
        <v>70</v>
      </c>
      <c r="B44" s="167" t="s">
        <v>82</v>
      </c>
      <c r="C44" s="403" t="s">
        <v>304</v>
      </c>
      <c r="D44" s="404"/>
      <c r="E44" s="265"/>
      <c r="F44" s="265"/>
      <c r="G44" s="265"/>
      <c r="H44" s="169">
        <f t="shared" ref="H44:H52" si="0">I44+J44</f>
        <v>99</v>
      </c>
      <c r="I44" s="169">
        <v>30</v>
      </c>
      <c r="J44" s="169">
        <v>69</v>
      </c>
      <c r="K44" s="170" t="e">
        <f>#REF!-#REF!</f>
        <v>#REF!</v>
      </c>
      <c r="L44" s="169">
        <v>21</v>
      </c>
      <c r="M44" s="171"/>
      <c r="N44" s="100"/>
      <c r="O44" s="100"/>
      <c r="P44" s="100"/>
      <c r="Q44" s="100"/>
      <c r="R44" s="100">
        <v>69</v>
      </c>
      <c r="S44" s="172"/>
      <c r="T44" s="172" t="s">
        <v>305</v>
      </c>
    </row>
    <row r="45" spans="1:122" s="5" customFormat="1" ht="9.9499999999999993" customHeight="1" x14ac:dyDescent="0.2">
      <c r="A45" s="163" t="s">
        <v>71</v>
      </c>
      <c r="B45" s="167" t="s">
        <v>182</v>
      </c>
      <c r="C45" s="403" t="s">
        <v>304</v>
      </c>
      <c r="D45" s="404"/>
      <c r="E45" s="265"/>
      <c r="F45" s="265"/>
      <c r="G45" s="265"/>
      <c r="H45" s="169">
        <f t="shared" si="0"/>
        <v>99</v>
      </c>
      <c r="I45" s="169">
        <v>30</v>
      </c>
      <c r="J45" s="169">
        <v>69</v>
      </c>
      <c r="K45" s="170" t="e">
        <f>#REF!-#REF!</f>
        <v>#REF!</v>
      </c>
      <c r="L45" s="169">
        <v>21</v>
      </c>
      <c r="M45" s="171"/>
      <c r="N45" s="100"/>
      <c r="O45" s="100"/>
      <c r="P45" s="100"/>
      <c r="Q45" s="100"/>
      <c r="R45" s="100">
        <v>69</v>
      </c>
      <c r="S45" s="172"/>
      <c r="T45" s="172" t="s">
        <v>305</v>
      </c>
    </row>
    <row r="46" spans="1:122" s="5" customFormat="1" ht="9.9499999999999993" customHeight="1" x14ac:dyDescent="0.2">
      <c r="A46" s="163" t="s">
        <v>72</v>
      </c>
      <c r="B46" s="167" t="s">
        <v>144</v>
      </c>
      <c r="C46" s="403" t="s">
        <v>255</v>
      </c>
      <c r="D46" s="404"/>
      <c r="E46" s="265"/>
      <c r="F46" s="265"/>
      <c r="G46" s="265"/>
      <c r="H46" s="169">
        <f t="shared" si="0"/>
        <v>143</v>
      </c>
      <c r="I46" s="169">
        <v>48</v>
      </c>
      <c r="J46" s="169">
        <v>95</v>
      </c>
      <c r="K46" s="170" t="e">
        <f>#REF!-#REF!</f>
        <v>#REF!</v>
      </c>
      <c r="L46" s="169">
        <v>19</v>
      </c>
      <c r="M46" s="179"/>
      <c r="N46" s="100"/>
      <c r="O46" s="100"/>
      <c r="P46" s="100"/>
      <c r="Q46" s="100">
        <v>95</v>
      </c>
      <c r="R46" s="100"/>
      <c r="S46" s="172"/>
      <c r="T46" s="172" t="s">
        <v>249</v>
      </c>
    </row>
    <row r="47" spans="1:122" s="5" customFormat="1" ht="9.9499999999999993" customHeight="1" x14ac:dyDescent="0.2">
      <c r="A47" s="178" t="s">
        <v>73</v>
      </c>
      <c r="B47" s="167" t="s">
        <v>183</v>
      </c>
      <c r="C47" s="403" t="s">
        <v>253</v>
      </c>
      <c r="D47" s="404"/>
      <c r="E47" s="265"/>
      <c r="F47" s="265"/>
      <c r="G47" s="265"/>
      <c r="H47" s="169">
        <f t="shared" si="0"/>
        <v>69</v>
      </c>
      <c r="I47" s="169">
        <v>23</v>
      </c>
      <c r="J47" s="169">
        <v>46</v>
      </c>
      <c r="K47" s="170" t="e">
        <f>#REF!-#REF!</f>
        <v>#REF!</v>
      </c>
      <c r="L47" s="169">
        <v>14</v>
      </c>
      <c r="M47" s="179"/>
      <c r="N47" s="100"/>
      <c r="O47" s="100"/>
      <c r="P47" s="100"/>
      <c r="Q47" s="100"/>
      <c r="R47" s="100">
        <v>46</v>
      </c>
      <c r="S47" s="172"/>
      <c r="T47" s="172" t="s">
        <v>302</v>
      </c>
    </row>
    <row r="48" spans="1:122" s="5" customFormat="1" ht="9.9499999999999993" customHeight="1" x14ac:dyDescent="0.2">
      <c r="A48" s="178" t="s">
        <v>74</v>
      </c>
      <c r="B48" s="167" t="s">
        <v>59</v>
      </c>
      <c r="C48" s="403" t="s">
        <v>254</v>
      </c>
      <c r="D48" s="404"/>
      <c r="E48" s="265"/>
      <c r="F48" s="265"/>
      <c r="G48" s="265"/>
      <c r="H48" s="169">
        <f t="shared" si="0"/>
        <v>114</v>
      </c>
      <c r="I48" s="169">
        <v>38</v>
      </c>
      <c r="J48" s="169">
        <v>76</v>
      </c>
      <c r="K48" s="170" t="e">
        <f>#REF!-#REF!</f>
        <v>#REF!</v>
      </c>
      <c r="L48" s="169">
        <v>23</v>
      </c>
      <c r="M48" s="179"/>
      <c r="N48" s="100"/>
      <c r="O48" s="100"/>
      <c r="P48" s="100"/>
      <c r="Q48" s="100">
        <v>76</v>
      </c>
      <c r="R48" s="100"/>
      <c r="S48" s="172"/>
      <c r="T48" s="172" t="s">
        <v>245</v>
      </c>
    </row>
    <row r="49" spans="1:21" s="5" customFormat="1" ht="9.9499999999999993" customHeight="1" x14ac:dyDescent="0.2">
      <c r="A49" s="178" t="s">
        <v>75</v>
      </c>
      <c r="B49" s="167" t="s">
        <v>173</v>
      </c>
      <c r="C49" s="403" t="s">
        <v>292</v>
      </c>
      <c r="D49" s="404"/>
      <c r="E49" s="265"/>
      <c r="F49" s="265"/>
      <c r="G49" s="265"/>
      <c r="H49" s="169">
        <f t="shared" si="0"/>
        <v>116</v>
      </c>
      <c r="I49" s="169">
        <v>38</v>
      </c>
      <c r="J49" s="169">
        <v>78</v>
      </c>
      <c r="K49" s="170" t="e">
        <f>#REF!-#REF!</f>
        <v>#REF!</v>
      </c>
      <c r="L49" s="169">
        <v>19</v>
      </c>
      <c r="M49" s="179"/>
      <c r="N49" s="100"/>
      <c r="O49" s="100"/>
      <c r="P49" s="100">
        <v>78</v>
      </c>
      <c r="Q49" s="100"/>
      <c r="R49" s="100"/>
      <c r="S49" s="172"/>
      <c r="T49" s="172" t="s">
        <v>246</v>
      </c>
    </row>
    <row r="50" spans="1:21" s="5" customFormat="1" ht="9.9499999999999993" customHeight="1" x14ac:dyDescent="0.2">
      <c r="A50" s="178" t="s">
        <v>76</v>
      </c>
      <c r="B50" s="264" t="s">
        <v>244</v>
      </c>
      <c r="C50" s="403" t="s">
        <v>306</v>
      </c>
      <c r="D50" s="404"/>
      <c r="E50" s="265"/>
      <c r="F50" s="265"/>
      <c r="G50" s="265"/>
      <c r="H50" s="169">
        <f t="shared" si="0"/>
        <v>93</v>
      </c>
      <c r="I50" s="169">
        <v>24</v>
      </c>
      <c r="J50" s="169">
        <v>69</v>
      </c>
      <c r="K50" s="170" t="e">
        <f>#REF!-#REF!</f>
        <v>#REF!</v>
      </c>
      <c r="L50" s="169">
        <v>21</v>
      </c>
      <c r="M50" s="179"/>
      <c r="N50" s="100"/>
      <c r="O50" s="100"/>
      <c r="P50" s="100"/>
      <c r="Q50" s="100"/>
      <c r="R50" s="100">
        <v>69</v>
      </c>
      <c r="S50" s="172"/>
      <c r="T50" s="172" t="s">
        <v>307</v>
      </c>
    </row>
    <row r="51" spans="1:21" s="5" customFormat="1" ht="9.9499999999999993" customHeight="1" x14ac:dyDescent="0.2">
      <c r="A51" s="178" t="s">
        <v>83</v>
      </c>
      <c r="B51" s="167" t="s">
        <v>185</v>
      </c>
      <c r="C51" s="403" t="s">
        <v>308</v>
      </c>
      <c r="D51" s="404"/>
      <c r="E51" s="265"/>
      <c r="F51" s="265"/>
      <c r="G51" s="265"/>
      <c r="H51" s="169">
        <f t="shared" si="0"/>
        <v>99</v>
      </c>
      <c r="I51" s="169">
        <v>30</v>
      </c>
      <c r="J51" s="169">
        <v>69</v>
      </c>
      <c r="K51" s="170" t="e">
        <f>#REF!-#REF!</f>
        <v>#REF!</v>
      </c>
      <c r="L51" s="169">
        <v>21</v>
      </c>
      <c r="M51" s="179"/>
      <c r="N51" s="100"/>
      <c r="O51" s="100"/>
      <c r="P51" s="100"/>
      <c r="Q51" s="100"/>
      <c r="R51" s="100">
        <v>69</v>
      </c>
      <c r="S51" s="172"/>
      <c r="T51" s="172" t="s">
        <v>305</v>
      </c>
    </row>
    <row r="52" spans="1:21" s="5" customFormat="1" ht="9.9499999999999993" customHeight="1" x14ac:dyDescent="0.2">
      <c r="A52" s="178" t="s">
        <v>113</v>
      </c>
      <c r="B52" s="167" t="s">
        <v>216</v>
      </c>
      <c r="C52" s="403" t="s">
        <v>309</v>
      </c>
      <c r="D52" s="404"/>
      <c r="E52" s="265"/>
      <c r="F52" s="265"/>
      <c r="G52" s="265"/>
      <c r="H52" s="169">
        <f t="shared" si="0"/>
        <v>114</v>
      </c>
      <c r="I52" s="169">
        <v>38</v>
      </c>
      <c r="J52" s="169">
        <v>76</v>
      </c>
      <c r="K52" s="170" t="e">
        <f>#REF!-#REF!</f>
        <v>#REF!</v>
      </c>
      <c r="L52" s="169">
        <v>17</v>
      </c>
      <c r="M52" s="179"/>
      <c r="N52" s="100"/>
      <c r="O52" s="100"/>
      <c r="P52" s="100"/>
      <c r="Q52" s="100">
        <v>76</v>
      </c>
      <c r="R52" s="100"/>
      <c r="S52" s="172"/>
      <c r="T52" s="172" t="s">
        <v>250</v>
      </c>
    </row>
    <row r="53" spans="1:21" s="5" customFormat="1" ht="11.25" customHeight="1" x14ac:dyDescent="0.2">
      <c r="A53" s="178"/>
      <c r="B53" s="167"/>
      <c r="C53" s="434"/>
      <c r="D53" s="435"/>
      <c r="E53" s="168"/>
      <c r="F53" s="168"/>
      <c r="G53" s="168"/>
      <c r="H53" s="169"/>
      <c r="I53" s="169"/>
      <c r="J53" s="169"/>
      <c r="K53" s="170"/>
      <c r="L53" s="169"/>
      <c r="M53" s="179"/>
      <c r="N53" s="100"/>
      <c r="O53" s="100"/>
      <c r="P53" s="100"/>
      <c r="Q53" s="100"/>
      <c r="R53" s="100"/>
      <c r="S53" s="172"/>
      <c r="T53" s="172"/>
      <c r="U53" s="59"/>
    </row>
    <row r="54" spans="1:21" s="5" customFormat="1" ht="12" customHeight="1" x14ac:dyDescent="0.2">
      <c r="A54" s="178"/>
      <c r="B54" s="167"/>
      <c r="C54" s="434"/>
      <c r="D54" s="435"/>
      <c r="E54" s="168"/>
      <c r="F54" s="168"/>
      <c r="G54" s="168"/>
      <c r="H54" s="169"/>
      <c r="I54" s="169"/>
      <c r="J54" s="169"/>
      <c r="K54" s="170"/>
      <c r="L54" s="169"/>
      <c r="M54" s="179"/>
      <c r="N54" s="100"/>
      <c r="O54" s="100"/>
      <c r="P54" s="100"/>
      <c r="Q54" s="100"/>
      <c r="R54" s="100"/>
      <c r="S54" s="172"/>
      <c r="T54" s="172"/>
    </row>
    <row r="55" spans="1:21" s="5" customFormat="1" ht="9.9499999999999993" customHeight="1" x14ac:dyDescent="0.2">
      <c r="A55" s="178"/>
      <c r="B55" s="167"/>
      <c r="C55" s="434"/>
      <c r="D55" s="435"/>
      <c r="E55" s="168"/>
      <c r="F55" s="168"/>
      <c r="G55" s="168"/>
      <c r="H55" s="169"/>
      <c r="I55" s="169"/>
      <c r="J55" s="169"/>
      <c r="K55" s="170"/>
      <c r="L55" s="169"/>
      <c r="M55" s="179"/>
      <c r="N55" s="100"/>
      <c r="O55" s="100"/>
      <c r="P55" s="100"/>
      <c r="Q55" s="100"/>
      <c r="R55" s="100"/>
      <c r="S55" s="100"/>
      <c r="T55" s="100"/>
    </row>
    <row r="56" spans="1:21" s="5" customFormat="1" ht="9.9499999999999993" customHeight="1" x14ac:dyDescent="0.2">
      <c r="A56" s="180" t="s">
        <v>77</v>
      </c>
      <c r="B56" s="164" t="s">
        <v>78</v>
      </c>
      <c r="C56" s="457" t="s">
        <v>262</v>
      </c>
      <c r="D56" s="458"/>
      <c r="E56" s="101"/>
      <c r="F56" s="101"/>
      <c r="G56" s="101"/>
      <c r="H56" s="102">
        <f>H57+H62+H67+H71</f>
        <v>1071</v>
      </c>
      <c r="I56" s="102">
        <f>I57+I62+I67+I71</f>
        <v>349</v>
      </c>
      <c r="J56" s="102">
        <f>J57+J62+J67+J71</f>
        <v>722</v>
      </c>
      <c r="K56" s="165" t="e">
        <f>#REF!-#REF!</f>
        <v>#REF!</v>
      </c>
      <c r="L56" s="102">
        <f>L57+L62+L67+L71</f>
        <v>217</v>
      </c>
      <c r="M56" s="102">
        <f>M57+M62+M67+M71</f>
        <v>20</v>
      </c>
      <c r="N56" s="98"/>
      <c r="O56" s="98"/>
      <c r="P56" s="98">
        <f>P58+P59+P60</f>
        <v>156</v>
      </c>
      <c r="Q56" s="98">
        <f>Q72</f>
        <v>152</v>
      </c>
      <c r="R56" s="98">
        <f>R57+R62+R67+R71</f>
        <v>414</v>
      </c>
      <c r="S56" s="98">
        <f>S57+S62+S67+S71</f>
        <v>0</v>
      </c>
      <c r="T56" s="98"/>
    </row>
    <row r="57" spans="1:21" s="5" customFormat="1" ht="9.9499999999999993" customHeight="1" x14ac:dyDescent="0.2">
      <c r="A57" s="181" t="s">
        <v>79</v>
      </c>
      <c r="B57" s="182" t="s">
        <v>186</v>
      </c>
      <c r="C57" s="459" t="s">
        <v>217</v>
      </c>
      <c r="D57" s="460"/>
      <c r="E57" s="183"/>
      <c r="F57" s="183"/>
      <c r="G57" s="183"/>
      <c r="H57" s="184">
        <f>H58+H59+H60</f>
        <v>234</v>
      </c>
      <c r="I57" s="184">
        <f>I58+I59+I60</f>
        <v>78</v>
      </c>
      <c r="J57" s="184">
        <f>J58+J59+J60</f>
        <v>156</v>
      </c>
      <c r="K57" s="184" t="e">
        <f>SUM(K58:K61)</f>
        <v>#REF!</v>
      </c>
      <c r="L57" s="184">
        <f>L58+L59+L60</f>
        <v>48</v>
      </c>
      <c r="M57" s="184">
        <f>SUM(M58:M61)</f>
        <v>0</v>
      </c>
      <c r="N57" s="185"/>
      <c r="O57" s="185"/>
      <c r="P57" s="185">
        <f>P58+P59+P60+P61</f>
        <v>264</v>
      </c>
      <c r="Q57" s="185"/>
      <c r="R57" s="185"/>
      <c r="S57" s="186">
        <f>S59+S60+S58</f>
        <v>0</v>
      </c>
      <c r="T57" s="186" t="s">
        <v>259</v>
      </c>
    </row>
    <row r="58" spans="1:21" s="5" customFormat="1" ht="9.9499999999999993" customHeight="1" x14ac:dyDescent="0.2">
      <c r="A58" s="163" t="s">
        <v>114</v>
      </c>
      <c r="B58" s="167" t="s">
        <v>187</v>
      </c>
      <c r="C58" s="461" t="s">
        <v>295</v>
      </c>
      <c r="D58" s="462"/>
      <c r="E58" s="298"/>
      <c r="F58" s="298"/>
      <c r="G58" s="298"/>
      <c r="H58" s="169">
        <f>I58+J58</f>
        <v>78</v>
      </c>
      <c r="I58" s="169">
        <v>26</v>
      </c>
      <c r="J58" s="169">
        <v>52</v>
      </c>
      <c r="K58" s="170" t="e">
        <f>#REF!-#REF!</f>
        <v>#REF!</v>
      </c>
      <c r="L58" s="169">
        <v>16</v>
      </c>
      <c r="M58" s="187"/>
      <c r="N58" s="100"/>
      <c r="O58" s="100"/>
      <c r="P58" s="100">
        <v>52</v>
      </c>
      <c r="Q58" s="100"/>
      <c r="R58" s="100"/>
      <c r="S58" s="172"/>
      <c r="T58" s="172" t="s">
        <v>246</v>
      </c>
    </row>
    <row r="59" spans="1:21" s="5" customFormat="1" ht="12.75" customHeight="1" x14ac:dyDescent="0.2">
      <c r="A59" s="163" t="s">
        <v>188</v>
      </c>
      <c r="B59" s="188" t="s">
        <v>189</v>
      </c>
      <c r="C59" s="463"/>
      <c r="D59" s="464"/>
      <c r="E59" s="299"/>
      <c r="F59" s="299"/>
      <c r="G59" s="299"/>
      <c r="H59" s="169">
        <f>I59+J59</f>
        <v>78</v>
      </c>
      <c r="I59" s="169">
        <v>26</v>
      </c>
      <c r="J59" s="169">
        <v>52</v>
      </c>
      <c r="K59" s="170"/>
      <c r="L59" s="189">
        <v>16</v>
      </c>
      <c r="M59" s="190"/>
      <c r="N59" s="100"/>
      <c r="O59" s="191"/>
      <c r="P59" s="100">
        <v>52</v>
      </c>
      <c r="Q59" s="191"/>
      <c r="R59" s="100"/>
      <c r="S59" s="172"/>
      <c r="T59" s="172" t="s">
        <v>246</v>
      </c>
    </row>
    <row r="60" spans="1:21" s="5" customFormat="1" ht="12.75" customHeight="1" x14ac:dyDescent="0.2">
      <c r="A60" s="163" t="s">
        <v>190</v>
      </c>
      <c r="B60" s="188" t="s">
        <v>191</v>
      </c>
      <c r="C60" s="465"/>
      <c r="D60" s="466"/>
      <c r="E60" s="300"/>
      <c r="F60" s="300"/>
      <c r="G60" s="300"/>
      <c r="H60" s="169">
        <f>I60+J60</f>
        <v>78</v>
      </c>
      <c r="I60" s="169">
        <v>26</v>
      </c>
      <c r="J60" s="169">
        <v>52</v>
      </c>
      <c r="K60" s="170"/>
      <c r="L60" s="189">
        <v>16</v>
      </c>
      <c r="M60" s="190"/>
      <c r="N60" s="100"/>
      <c r="O60" s="191"/>
      <c r="P60" s="100">
        <v>52</v>
      </c>
      <c r="Q60" s="191"/>
      <c r="R60" s="100"/>
      <c r="S60" s="172"/>
      <c r="T60" s="172" t="s">
        <v>246</v>
      </c>
    </row>
    <row r="61" spans="1:21" s="5" customFormat="1" x14ac:dyDescent="0.2">
      <c r="A61" s="163" t="s">
        <v>138</v>
      </c>
      <c r="B61" s="188" t="s">
        <v>88</v>
      </c>
      <c r="C61" s="403" t="s">
        <v>257</v>
      </c>
      <c r="D61" s="404"/>
      <c r="E61" s="265"/>
      <c r="F61" s="265"/>
      <c r="G61" s="265"/>
      <c r="H61" s="169">
        <v>108</v>
      </c>
      <c r="I61" s="169"/>
      <c r="J61" s="169">
        <v>108</v>
      </c>
      <c r="K61" s="170"/>
      <c r="L61" s="189">
        <v>108</v>
      </c>
      <c r="M61" s="190"/>
      <c r="N61" s="100"/>
      <c r="O61" s="191"/>
      <c r="P61" s="100">
        <v>108</v>
      </c>
      <c r="Q61" s="191"/>
      <c r="R61" s="100"/>
      <c r="S61" s="172"/>
      <c r="T61" s="172" t="s">
        <v>251</v>
      </c>
    </row>
    <row r="62" spans="1:21" s="5" customFormat="1" ht="12.75" customHeight="1" x14ac:dyDescent="0.2">
      <c r="A62" s="181" t="s">
        <v>80</v>
      </c>
      <c r="B62" s="182" t="s">
        <v>192</v>
      </c>
      <c r="C62" s="459" t="s">
        <v>218</v>
      </c>
      <c r="D62" s="460"/>
      <c r="E62" s="183"/>
      <c r="F62" s="183"/>
      <c r="G62" s="183"/>
      <c r="H62" s="184">
        <f>H63+H64</f>
        <v>333</v>
      </c>
      <c r="I62" s="184">
        <f>SUM(I63:I64)</f>
        <v>103</v>
      </c>
      <c r="J62" s="184">
        <f>J63+J64</f>
        <v>230</v>
      </c>
      <c r="K62" s="184" t="e">
        <f t="shared" ref="K62:M62" si="1">SUM(K63:K66)</f>
        <v>#REF!</v>
      </c>
      <c r="L62" s="184">
        <f>L63+L64</f>
        <v>69</v>
      </c>
      <c r="M62" s="184">
        <f t="shared" si="1"/>
        <v>20</v>
      </c>
      <c r="N62" s="185"/>
      <c r="O62" s="185"/>
      <c r="P62" s="185"/>
      <c r="Q62" s="185"/>
      <c r="R62" s="185">
        <f>R63+R64</f>
        <v>230</v>
      </c>
      <c r="S62" s="186">
        <f>S63+S64</f>
        <v>0</v>
      </c>
      <c r="T62" s="186" t="s">
        <v>310</v>
      </c>
    </row>
    <row r="63" spans="1:21" s="5" customFormat="1" ht="9.9499999999999993" customHeight="1" x14ac:dyDescent="0.2">
      <c r="A63" s="163" t="s">
        <v>116</v>
      </c>
      <c r="B63" s="167" t="s">
        <v>192</v>
      </c>
      <c r="C63" s="403" t="s">
        <v>311</v>
      </c>
      <c r="D63" s="404"/>
      <c r="E63" s="265"/>
      <c r="F63" s="265"/>
      <c r="G63" s="265"/>
      <c r="H63" s="169">
        <f>I63+J63</f>
        <v>195</v>
      </c>
      <c r="I63" s="169">
        <v>57</v>
      </c>
      <c r="J63" s="169">
        <f>R63+S63</f>
        <v>138</v>
      </c>
      <c r="K63" s="170" t="e">
        <f>#REF!-#REF!</f>
        <v>#REF!</v>
      </c>
      <c r="L63" s="169">
        <v>48</v>
      </c>
      <c r="M63" s="187"/>
      <c r="N63" s="100"/>
      <c r="O63" s="100"/>
      <c r="P63" s="100"/>
      <c r="Q63" s="100"/>
      <c r="R63" s="100">
        <v>138</v>
      </c>
      <c r="S63" s="172"/>
      <c r="T63" s="172" t="s">
        <v>302</v>
      </c>
    </row>
    <row r="64" spans="1:21" s="5" customFormat="1" x14ac:dyDescent="0.2">
      <c r="A64" s="163" t="s">
        <v>215</v>
      </c>
      <c r="B64" s="167" t="s">
        <v>269</v>
      </c>
      <c r="C64" s="403" t="s">
        <v>253</v>
      </c>
      <c r="D64" s="404"/>
      <c r="E64" s="265"/>
      <c r="F64" s="265"/>
      <c r="G64" s="265"/>
      <c r="H64" s="169">
        <f>I64+J64</f>
        <v>138</v>
      </c>
      <c r="I64" s="169">
        <v>46</v>
      </c>
      <c r="J64" s="169">
        <f>R64+S64</f>
        <v>92</v>
      </c>
      <c r="K64" s="170"/>
      <c r="L64" s="169">
        <v>21</v>
      </c>
      <c r="M64" s="187">
        <v>20</v>
      </c>
      <c r="N64" s="100"/>
      <c r="O64" s="100"/>
      <c r="P64" s="100"/>
      <c r="Q64" s="100"/>
      <c r="R64" s="100">
        <v>92</v>
      </c>
      <c r="S64" s="172"/>
      <c r="T64" s="172" t="s">
        <v>302</v>
      </c>
    </row>
    <row r="65" spans="1:20" s="5" customFormat="1" x14ac:dyDescent="0.2">
      <c r="A65" s="163" t="s">
        <v>175</v>
      </c>
      <c r="B65" s="167" t="s">
        <v>88</v>
      </c>
      <c r="C65" s="403" t="s">
        <v>253</v>
      </c>
      <c r="D65" s="404"/>
      <c r="E65" s="265"/>
      <c r="F65" s="265"/>
      <c r="G65" s="265"/>
      <c r="H65" s="169">
        <v>36</v>
      </c>
      <c r="I65" s="169"/>
      <c r="J65" s="169">
        <v>36</v>
      </c>
      <c r="K65" s="170" t="e">
        <f>#REF!-#REF!</f>
        <v>#REF!</v>
      </c>
      <c r="L65" s="169">
        <v>36</v>
      </c>
      <c r="M65" s="187"/>
      <c r="N65" s="100"/>
      <c r="O65" s="100"/>
      <c r="P65" s="100"/>
      <c r="Q65" s="100"/>
      <c r="R65" s="100">
        <v>36</v>
      </c>
      <c r="S65" s="100"/>
      <c r="T65" s="172" t="s">
        <v>302</v>
      </c>
    </row>
    <row r="66" spans="1:20" s="5" customFormat="1" x14ac:dyDescent="0.2">
      <c r="A66" s="163" t="s">
        <v>42</v>
      </c>
      <c r="B66" s="188" t="s">
        <v>115</v>
      </c>
      <c r="C66" s="403" t="s">
        <v>253</v>
      </c>
      <c r="D66" s="404"/>
      <c r="E66" s="265"/>
      <c r="F66" s="265"/>
      <c r="G66" s="265"/>
      <c r="H66" s="169">
        <v>72</v>
      </c>
      <c r="I66" s="169"/>
      <c r="J66" s="169">
        <v>72</v>
      </c>
      <c r="K66" s="170" t="e">
        <f>#REF!-#REF!</f>
        <v>#REF!</v>
      </c>
      <c r="L66" s="189">
        <v>72</v>
      </c>
      <c r="M66" s="190"/>
      <c r="N66" s="100"/>
      <c r="O66" s="191"/>
      <c r="P66" s="100"/>
      <c r="Q66" s="191"/>
      <c r="R66" s="100">
        <v>72</v>
      </c>
      <c r="S66" s="100"/>
      <c r="T66" s="172" t="s">
        <v>302</v>
      </c>
    </row>
    <row r="67" spans="1:20" s="5" customFormat="1" ht="21" x14ac:dyDescent="0.2">
      <c r="A67" s="182" t="s">
        <v>81</v>
      </c>
      <c r="B67" s="192" t="s">
        <v>193</v>
      </c>
      <c r="C67" s="459" t="s">
        <v>218</v>
      </c>
      <c r="D67" s="460"/>
      <c r="E67" s="183"/>
      <c r="F67" s="183"/>
      <c r="G67" s="183"/>
      <c r="H67" s="184">
        <f>H68</f>
        <v>276</v>
      </c>
      <c r="I67" s="184">
        <f>SUM(I68:I70)</f>
        <v>92</v>
      </c>
      <c r="J67" s="184">
        <f>J68</f>
        <v>184</v>
      </c>
      <c r="K67" s="184">
        <f t="shared" ref="K67:M67" si="2">SUM(K68:K70)</f>
        <v>0</v>
      </c>
      <c r="L67" s="184">
        <f>L68</f>
        <v>54</v>
      </c>
      <c r="M67" s="184">
        <f t="shared" si="2"/>
        <v>0</v>
      </c>
      <c r="N67" s="185"/>
      <c r="O67" s="193"/>
      <c r="P67" s="185"/>
      <c r="Q67" s="193">
        <f>Q68</f>
        <v>0</v>
      </c>
      <c r="R67" s="185">
        <f>R68</f>
        <v>184</v>
      </c>
      <c r="S67" s="186">
        <f>S68</f>
        <v>0</v>
      </c>
      <c r="T67" s="186" t="s">
        <v>310</v>
      </c>
    </row>
    <row r="68" spans="1:20" s="5" customFormat="1" x14ac:dyDescent="0.2">
      <c r="A68" s="163" t="s">
        <v>117</v>
      </c>
      <c r="B68" s="188" t="s">
        <v>194</v>
      </c>
      <c r="C68" s="403" t="s">
        <v>253</v>
      </c>
      <c r="D68" s="404"/>
      <c r="E68" s="265"/>
      <c r="F68" s="265"/>
      <c r="G68" s="265"/>
      <c r="H68" s="169">
        <f>I68+J68</f>
        <v>276</v>
      </c>
      <c r="I68" s="169">
        <v>92</v>
      </c>
      <c r="J68" s="169">
        <v>184</v>
      </c>
      <c r="K68" s="170"/>
      <c r="L68" s="189">
        <v>54</v>
      </c>
      <c r="M68" s="190"/>
      <c r="N68" s="100"/>
      <c r="O68" s="191"/>
      <c r="P68" s="100"/>
      <c r="Q68" s="191">
        <v>0</v>
      </c>
      <c r="R68" s="100">
        <v>184</v>
      </c>
      <c r="S68" s="172"/>
      <c r="T68" s="172" t="s">
        <v>302</v>
      </c>
    </row>
    <row r="69" spans="1:20" s="5" customFormat="1" x14ac:dyDescent="0.2">
      <c r="A69" s="163" t="s">
        <v>196</v>
      </c>
      <c r="B69" s="188" t="s">
        <v>88</v>
      </c>
      <c r="C69" s="403" t="s">
        <v>311</v>
      </c>
      <c r="D69" s="404"/>
      <c r="E69" s="265"/>
      <c r="F69" s="265"/>
      <c r="G69" s="265"/>
      <c r="H69" s="169">
        <v>36</v>
      </c>
      <c r="I69" s="169"/>
      <c r="J69" s="169">
        <v>36</v>
      </c>
      <c r="K69" s="170"/>
      <c r="L69" s="189">
        <v>36</v>
      </c>
      <c r="M69" s="187"/>
      <c r="N69" s="100"/>
      <c r="O69" s="100"/>
      <c r="P69" s="100"/>
      <c r="Q69" s="100"/>
      <c r="R69" s="100">
        <v>36</v>
      </c>
      <c r="S69" s="172"/>
      <c r="T69" s="172" t="s">
        <v>302</v>
      </c>
    </row>
    <row r="70" spans="1:20" s="5" customFormat="1" x14ac:dyDescent="0.2">
      <c r="A70" s="163" t="s">
        <v>195</v>
      </c>
      <c r="B70" s="188" t="s">
        <v>115</v>
      </c>
      <c r="C70" s="403" t="s">
        <v>311</v>
      </c>
      <c r="D70" s="404"/>
      <c r="E70" s="265"/>
      <c r="F70" s="265"/>
      <c r="G70" s="265"/>
      <c r="H70" s="169">
        <v>108</v>
      </c>
      <c r="I70" s="169"/>
      <c r="J70" s="169">
        <v>108</v>
      </c>
      <c r="K70" s="170"/>
      <c r="L70" s="189">
        <v>108</v>
      </c>
      <c r="M70" s="187"/>
      <c r="N70" s="100"/>
      <c r="O70" s="100"/>
      <c r="P70" s="100"/>
      <c r="Q70" s="100"/>
      <c r="R70" s="100">
        <v>108</v>
      </c>
      <c r="S70" s="172"/>
      <c r="T70" s="172" t="s">
        <v>302</v>
      </c>
    </row>
    <row r="71" spans="1:20" s="5" customFormat="1" ht="21" x14ac:dyDescent="0.2">
      <c r="A71" s="182" t="s">
        <v>84</v>
      </c>
      <c r="B71" s="245" t="s">
        <v>235</v>
      </c>
      <c r="C71" s="459" t="s">
        <v>218</v>
      </c>
      <c r="D71" s="460"/>
      <c r="E71" s="183"/>
      <c r="F71" s="183"/>
      <c r="G71" s="183"/>
      <c r="H71" s="184">
        <f>H72</f>
        <v>228</v>
      </c>
      <c r="I71" s="184">
        <f t="shared" ref="I71:K71" si="3">SUM(I72:I74)</f>
        <v>76</v>
      </c>
      <c r="J71" s="184">
        <f>J72</f>
        <v>152</v>
      </c>
      <c r="K71" s="184" t="e">
        <f t="shared" si="3"/>
        <v>#REF!</v>
      </c>
      <c r="L71" s="184">
        <f>L72</f>
        <v>46</v>
      </c>
      <c r="M71" s="184"/>
      <c r="N71" s="185"/>
      <c r="O71" s="185"/>
      <c r="P71" s="185"/>
      <c r="Q71" s="185">
        <f>Q72+Q73+Q74</f>
        <v>296</v>
      </c>
      <c r="R71" s="185"/>
      <c r="S71" s="186">
        <f>S72</f>
        <v>0</v>
      </c>
      <c r="T71" s="186" t="s">
        <v>260</v>
      </c>
    </row>
    <row r="72" spans="1:20" s="5" customFormat="1" ht="9.9499999999999993" customHeight="1" x14ac:dyDescent="0.2">
      <c r="A72" s="163" t="s">
        <v>139</v>
      </c>
      <c r="B72" s="188" t="s">
        <v>197</v>
      </c>
      <c r="C72" s="403" t="s">
        <v>255</v>
      </c>
      <c r="D72" s="404"/>
      <c r="E72" s="265"/>
      <c r="F72" s="265"/>
      <c r="G72" s="265"/>
      <c r="H72" s="169">
        <f>I72+J72</f>
        <v>228</v>
      </c>
      <c r="I72" s="169">
        <v>76</v>
      </c>
      <c r="J72" s="169">
        <v>152</v>
      </c>
      <c r="K72" s="170" t="e">
        <f>#REF!-#REF!</f>
        <v>#REF!</v>
      </c>
      <c r="L72" s="169">
        <v>46</v>
      </c>
      <c r="M72" s="194"/>
      <c r="N72" s="100"/>
      <c r="O72" s="100"/>
      <c r="P72" s="100"/>
      <c r="Q72" s="100">
        <v>152</v>
      </c>
      <c r="R72" s="100"/>
      <c r="S72" s="172"/>
      <c r="T72" s="172" t="s">
        <v>249</v>
      </c>
    </row>
    <row r="73" spans="1:20" s="5" customFormat="1" ht="9.9499999999999993" customHeight="1" x14ac:dyDescent="0.2">
      <c r="A73" s="163" t="s">
        <v>174</v>
      </c>
      <c r="B73" s="188" t="s">
        <v>88</v>
      </c>
      <c r="C73" s="403" t="s">
        <v>256</v>
      </c>
      <c r="D73" s="404"/>
      <c r="E73" s="265"/>
      <c r="F73" s="265"/>
      <c r="G73" s="265"/>
      <c r="H73" s="169">
        <v>36</v>
      </c>
      <c r="I73" s="169"/>
      <c r="J73" s="169">
        <v>36</v>
      </c>
      <c r="K73" s="170" t="e">
        <f>#REF!-#REF!</f>
        <v>#REF!</v>
      </c>
      <c r="L73" s="169">
        <v>36</v>
      </c>
      <c r="M73" s="194"/>
      <c r="N73" s="100"/>
      <c r="O73" s="100"/>
      <c r="P73" s="100"/>
      <c r="Q73" s="100">
        <v>36</v>
      </c>
      <c r="R73" s="100"/>
      <c r="S73" s="172"/>
      <c r="T73" s="172" t="s">
        <v>250</v>
      </c>
    </row>
    <row r="74" spans="1:20" s="5" customFormat="1" x14ac:dyDescent="0.2">
      <c r="A74" s="163" t="s">
        <v>41</v>
      </c>
      <c r="B74" s="188" t="s">
        <v>115</v>
      </c>
      <c r="C74" s="403" t="s">
        <v>256</v>
      </c>
      <c r="D74" s="404"/>
      <c r="E74" s="265"/>
      <c r="F74" s="265"/>
      <c r="G74" s="265"/>
      <c r="H74" s="169">
        <v>108</v>
      </c>
      <c r="I74" s="169"/>
      <c r="J74" s="169">
        <v>108</v>
      </c>
      <c r="K74" s="170" t="e">
        <f>#REF!-#REF!</f>
        <v>#REF!</v>
      </c>
      <c r="L74" s="169">
        <v>108</v>
      </c>
      <c r="M74" s="194"/>
      <c r="N74" s="100"/>
      <c r="O74" s="100"/>
      <c r="P74" s="100"/>
      <c r="Q74" s="100">
        <v>108</v>
      </c>
      <c r="R74" s="100"/>
      <c r="S74" s="172"/>
      <c r="T74" s="172" t="s">
        <v>250</v>
      </c>
    </row>
    <row r="75" spans="1:20" s="5" customFormat="1" ht="12.75" customHeight="1" x14ac:dyDescent="0.2">
      <c r="A75" s="195"/>
      <c r="B75" s="196" t="s">
        <v>34</v>
      </c>
      <c r="C75" s="467" t="s">
        <v>266</v>
      </c>
      <c r="D75" s="468"/>
      <c r="E75" s="268"/>
      <c r="F75" s="268"/>
      <c r="G75" s="268"/>
      <c r="H75" s="197">
        <f t="shared" ref="H75:Q75" si="4">H32+H38+H40</f>
        <v>2970</v>
      </c>
      <c r="I75" s="197">
        <f t="shared" si="4"/>
        <v>990</v>
      </c>
      <c r="J75" s="197">
        <f t="shared" si="4"/>
        <v>1980</v>
      </c>
      <c r="K75" s="197" t="e">
        <f t="shared" si="4"/>
        <v>#REF!</v>
      </c>
      <c r="L75" s="197">
        <f t="shared" si="4"/>
        <v>721</v>
      </c>
      <c r="M75" s="197">
        <f t="shared" si="4"/>
        <v>40</v>
      </c>
      <c r="N75" s="197">
        <f>N10</f>
        <v>624</v>
      </c>
      <c r="O75" s="197">
        <f>O10</f>
        <v>780</v>
      </c>
      <c r="P75" s="197">
        <f t="shared" si="4"/>
        <v>468</v>
      </c>
      <c r="Q75" s="197">
        <f t="shared" si="4"/>
        <v>684</v>
      </c>
      <c r="R75" s="197">
        <f>R31</f>
        <v>828</v>
      </c>
      <c r="S75" s="197">
        <f>S31</f>
        <v>0</v>
      </c>
      <c r="T75" s="197"/>
    </row>
    <row r="76" spans="1:20" s="5" customFormat="1" ht="12" x14ac:dyDescent="0.2">
      <c r="A76" s="195"/>
      <c r="B76" s="196" t="s">
        <v>118</v>
      </c>
      <c r="C76" s="301"/>
      <c r="D76" s="199"/>
      <c r="E76" s="199"/>
      <c r="F76" s="199"/>
      <c r="G76" s="199"/>
      <c r="H76" s="197"/>
      <c r="I76" s="200"/>
      <c r="J76" s="200"/>
      <c r="K76" s="197"/>
      <c r="L76" s="197"/>
      <c r="M76" s="197"/>
      <c r="N76" s="201">
        <f>36</f>
        <v>36</v>
      </c>
      <c r="O76" s="201">
        <f>36</f>
        <v>36</v>
      </c>
      <c r="P76" s="201">
        <f>P31/13</f>
        <v>36</v>
      </c>
      <c r="Q76" s="201">
        <f>Q31/Q7</f>
        <v>36</v>
      </c>
      <c r="R76" s="201">
        <f>R31/R7</f>
        <v>36</v>
      </c>
      <c r="S76" s="201">
        <v>0</v>
      </c>
      <c r="T76" s="201"/>
    </row>
    <row r="77" spans="1:20" s="5" customFormat="1" ht="15" customHeight="1" x14ac:dyDescent="0.2">
      <c r="A77" s="198" t="s">
        <v>119</v>
      </c>
      <c r="B77" s="202" t="s">
        <v>120</v>
      </c>
      <c r="C77" s="302"/>
      <c r="D77" s="203"/>
      <c r="E77" s="203"/>
      <c r="F77" s="203"/>
      <c r="G77" s="203"/>
      <c r="H77" s="172"/>
      <c r="I77" s="204"/>
      <c r="J77" s="204"/>
      <c r="K77" s="205"/>
      <c r="L77" s="172"/>
      <c r="M77" s="206"/>
      <c r="N77" s="100"/>
      <c r="O77" s="100"/>
      <c r="P77" s="100"/>
      <c r="Q77" s="100"/>
      <c r="R77" s="172" t="s">
        <v>156</v>
      </c>
      <c r="S77" s="172"/>
      <c r="T77" s="172"/>
    </row>
    <row r="78" spans="1:20" s="5" customFormat="1" ht="14.45" customHeight="1" x14ac:dyDescent="0.2">
      <c r="A78" s="198" t="s">
        <v>121</v>
      </c>
      <c r="B78" s="202" t="s">
        <v>91</v>
      </c>
      <c r="C78" s="202"/>
      <c r="D78" s="207"/>
      <c r="E78" s="207"/>
      <c r="F78" s="207"/>
      <c r="G78" s="207"/>
      <c r="H78" s="172"/>
      <c r="I78" s="172"/>
      <c r="J78" s="172"/>
      <c r="K78" s="205"/>
      <c r="L78" s="172"/>
      <c r="M78" s="172"/>
      <c r="N78" s="100"/>
      <c r="O78" s="100"/>
      <c r="P78" s="100"/>
      <c r="Q78" s="100"/>
      <c r="R78" s="172" t="s">
        <v>157</v>
      </c>
      <c r="S78" s="172"/>
      <c r="T78" s="172"/>
    </row>
    <row r="79" spans="1:20" ht="22.15" customHeight="1" x14ac:dyDescent="0.2">
      <c r="A79" s="163"/>
      <c r="B79" s="208"/>
      <c r="C79" s="208"/>
      <c r="D79" s="209"/>
      <c r="E79" s="209"/>
      <c r="F79" s="209"/>
      <c r="G79" s="209"/>
      <c r="H79" s="179"/>
      <c r="I79" s="179"/>
      <c r="J79" s="179"/>
      <c r="K79" s="179"/>
      <c r="L79" s="179"/>
      <c r="M79" s="179"/>
      <c r="N79" s="210"/>
      <c r="O79" s="210"/>
      <c r="P79" s="210"/>
      <c r="Q79" s="210"/>
      <c r="R79" s="210"/>
      <c r="S79" s="179"/>
      <c r="T79" s="179"/>
    </row>
    <row r="80" spans="1:20" ht="22.15" customHeight="1" x14ac:dyDescent="0.2">
      <c r="A80" s="384" t="s">
        <v>296</v>
      </c>
      <c r="B80" s="385"/>
      <c r="C80" s="385"/>
      <c r="D80" s="385"/>
      <c r="E80" s="385"/>
      <c r="F80" s="385"/>
      <c r="G80" s="385"/>
      <c r="H80" s="386"/>
      <c r="I80" s="212"/>
      <c r="J80" s="441" t="s">
        <v>34</v>
      </c>
      <c r="K80" s="213"/>
      <c r="L80" s="434" t="s">
        <v>122</v>
      </c>
      <c r="M80" s="435"/>
      <c r="N80" s="214">
        <f>N10</f>
        <v>624</v>
      </c>
      <c r="O80" s="194">
        <f>O75</f>
        <v>780</v>
      </c>
      <c r="P80" s="214">
        <f t="shared" ref="P80:R80" si="5">P31</f>
        <v>468</v>
      </c>
      <c r="Q80" s="214">
        <f t="shared" si="5"/>
        <v>684</v>
      </c>
      <c r="R80" s="214">
        <f t="shared" si="5"/>
        <v>828</v>
      </c>
      <c r="S80" s="194"/>
      <c r="T80" s="214"/>
    </row>
    <row r="81" spans="1:20" ht="13.15" customHeight="1" x14ac:dyDescent="0.2">
      <c r="A81" s="211" t="s">
        <v>91</v>
      </c>
      <c r="B81" s="216"/>
      <c r="C81" s="216"/>
      <c r="D81" s="216"/>
      <c r="E81" s="216"/>
      <c r="F81" s="216"/>
      <c r="G81" s="216"/>
      <c r="H81" s="217"/>
      <c r="I81" s="218"/>
      <c r="J81" s="442"/>
      <c r="K81" s="213"/>
      <c r="L81" s="434" t="s">
        <v>123</v>
      </c>
      <c r="M81" s="435"/>
      <c r="N81" s="292">
        <v>0</v>
      </c>
      <c r="O81" s="292">
        <v>0</v>
      </c>
      <c r="P81" s="214">
        <v>108</v>
      </c>
      <c r="Q81" s="214">
        <v>36</v>
      </c>
      <c r="R81" s="214">
        <v>72</v>
      </c>
      <c r="S81" s="214"/>
      <c r="T81" s="214"/>
    </row>
    <row r="82" spans="1:20" ht="12.6" customHeight="1" x14ac:dyDescent="0.2">
      <c r="A82" s="215" t="s">
        <v>124</v>
      </c>
      <c r="B82" s="220"/>
      <c r="C82" s="220"/>
      <c r="D82" s="220"/>
      <c r="E82" s="220"/>
      <c r="F82" s="220"/>
      <c r="G82" s="220"/>
      <c r="H82" s="221"/>
      <c r="I82" s="222"/>
      <c r="J82" s="442"/>
      <c r="K82" s="213"/>
      <c r="L82" s="434" t="s">
        <v>153</v>
      </c>
      <c r="M82" s="435"/>
      <c r="N82" s="292">
        <v>0</v>
      </c>
      <c r="O82" s="292">
        <v>0</v>
      </c>
      <c r="P82" s="214"/>
      <c r="Q82" s="214">
        <v>108</v>
      </c>
      <c r="R82" s="214">
        <v>180</v>
      </c>
      <c r="S82" s="214"/>
      <c r="T82" s="214"/>
    </row>
    <row r="83" spans="1:20" x14ac:dyDescent="0.2">
      <c r="A83" s="219"/>
      <c r="B83" s="223"/>
      <c r="C83" s="297"/>
      <c r="D83" s="223"/>
      <c r="E83" s="297"/>
      <c r="F83" s="297"/>
      <c r="G83" s="297"/>
      <c r="H83" s="224"/>
      <c r="I83" s="222"/>
      <c r="J83" s="442"/>
      <c r="K83" s="213"/>
      <c r="L83" s="436" t="s">
        <v>154</v>
      </c>
      <c r="M83" s="437"/>
      <c r="N83" s="292"/>
      <c r="O83" s="292"/>
      <c r="P83" s="214"/>
      <c r="Q83" s="214"/>
      <c r="R83" s="214">
        <v>144</v>
      </c>
      <c r="S83" s="214"/>
      <c r="T83" s="214"/>
    </row>
    <row r="84" spans="1:20" x14ac:dyDescent="0.2">
      <c r="A84" s="387" t="s">
        <v>252</v>
      </c>
      <c r="B84" s="388"/>
      <c r="C84" s="388"/>
      <c r="D84" s="388"/>
      <c r="E84" s="388"/>
      <c r="F84" s="388"/>
      <c r="G84" s="388"/>
      <c r="H84" s="389"/>
      <c r="I84" s="222"/>
      <c r="J84" s="442"/>
      <c r="K84" s="213"/>
      <c r="L84" s="434" t="s">
        <v>125</v>
      </c>
      <c r="M84" s="435"/>
      <c r="N84" s="292">
        <v>0</v>
      </c>
      <c r="O84" s="292">
        <v>3</v>
      </c>
      <c r="P84" s="214">
        <v>3</v>
      </c>
      <c r="Q84" s="214">
        <v>5</v>
      </c>
      <c r="R84" s="214">
        <v>5</v>
      </c>
      <c r="S84" s="214"/>
      <c r="T84" s="214"/>
    </row>
    <row r="85" spans="1:20" x14ac:dyDescent="0.2">
      <c r="A85" s="390" t="s">
        <v>267</v>
      </c>
      <c r="B85" s="391"/>
      <c r="C85" s="391"/>
      <c r="D85" s="391"/>
      <c r="E85" s="391"/>
      <c r="F85" s="391"/>
      <c r="G85" s="391"/>
      <c r="H85" s="392"/>
      <c r="I85" s="222"/>
      <c r="J85" s="442"/>
      <c r="K85" s="213"/>
      <c r="L85" s="434" t="s">
        <v>126</v>
      </c>
      <c r="M85" s="435"/>
      <c r="N85" s="292">
        <v>3</v>
      </c>
      <c r="O85" s="292">
        <v>8</v>
      </c>
      <c r="P85" s="214">
        <v>2</v>
      </c>
      <c r="Q85" s="214">
        <v>3</v>
      </c>
      <c r="R85" s="214">
        <v>9</v>
      </c>
      <c r="S85" s="214"/>
      <c r="T85" s="214"/>
    </row>
    <row r="86" spans="1:20" x14ac:dyDescent="0.2">
      <c r="A86" s="393" t="s">
        <v>268</v>
      </c>
      <c r="B86" s="394"/>
      <c r="C86" s="394"/>
      <c r="D86" s="394"/>
      <c r="E86" s="394"/>
      <c r="F86" s="394"/>
      <c r="G86" s="394"/>
      <c r="H86" s="395"/>
      <c r="I86" s="226"/>
      <c r="J86" s="443"/>
      <c r="K86" s="213"/>
      <c r="L86" s="434" t="s">
        <v>127</v>
      </c>
      <c r="M86" s="435"/>
      <c r="N86" s="292">
        <v>0</v>
      </c>
      <c r="O86" s="292">
        <v>0</v>
      </c>
      <c r="P86" s="214">
        <v>2</v>
      </c>
      <c r="Q86" s="214">
        <v>3</v>
      </c>
      <c r="R86" s="214">
        <v>1</v>
      </c>
      <c r="S86" s="214"/>
      <c r="T86" s="214"/>
    </row>
    <row r="87" spans="1:20" x14ac:dyDescent="0.2">
      <c r="A87" s="225"/>
      <c r="B87" s="225"/>
      <c r="C87" s="225"/>
      <c r="D87" s="225"/>
      <c r="E87" s="225"/>
      <c r="F87" s="225"/>
      <c r="G87" s="225"/>
      <c r="H87" s="225"/>
      <c r="I87" s="225"/>
      <c r="J87" s="225"/>
      <c r="K87" s="225"/>
      <c r="L87" s="225"/>
      <c r="M87" s="225"/>
      <c r="N87" s="225"/>
      <c r="O87" s="225"/>
      <c r="P87" s="225"/>
      <c r="Q87" s="225"/>
      <c r="R87" s="225"/>
      <c r="S87" s="225"/>
    </row>
    <row r="88" spans="1:20" x14ac:dyDescent="0.2">
      <c r="A88" s="225"/>
    </row>
    <row r="89" spans="1:20" x14ac:dyDescent="0.2">
      <c r="B89" s="40"/>
      <c r="C89" s="40"/>
    </row>
    <row r="90" spans="1:20" x14ac:dyDescent="0.2">
      <c r="B90" s="40"/>
      <c r="C90" s="40"/>
    </row>
    <row r="91" spans="1:20" x14ac:dyDescent="0.2">
      <c r="B91" s="40" t="s">
        <v>158</v>
      </c>
      <c r="C91" s="40"/>
      <c r="D91" s="293">
        <v>0.53700000000000003</v>
      </c>
      <c r="E91" s="293"/>
      <c r="F91" s="293"/>
      <c r="G91" s="293"/>
    </row>
  </sheetData>
  <mergeCells count="81">
    <mergeCell ref="C75:D75"/>
    <mergeCell ref="C69:D69"/>
    <mergeCell ref="C70:D70"/>
    <mergeCell ref="C71:D71"/>
    <mergeCell ref="C72:D72"/>
    <mergeCell ref="C73:D73"/>
    <mergeCell ref="C65:D65"/>
    <mergeCell ref="C66:D66"/>
    <mergeCell ref="C67:D67"/>
    <mergeCell ref="C68:D68"/>
    <mergeCell ref="C74:D74"/>
    <mergeCell ref="C58:D60"/>
    <mergeCell ref="C61:D61"/>
    <mergeCell ref="C62:D62"/>
    <mergeCell ref="C63:D63"/>
    <mergeCell ref="C64:D64"/>
    <mergeCell ref="C56:D56"/>
    <mergeCell ref="C53:D53"/>
    <mergeCell ref="C54:D54"/>
    <mergeCell ref="C55:D55"/>
    <mergeCell ref="C57:D57"/>
    <mergeCell ref="C48:D48"/>
    <mergeCell ref="C49:D49"/>
    <mergeCell ref="C50:D50"/>
    <mergeCell ref="C51:D51"/>
    <mergeCell ref="C52:D52"/>
    <mergeCell ref="C43:D43"/>
    <mergeCell ref="C44:D44"/>
    <mergeCell ref="C45:D45"/>
    <mergeCell ref="C46:D46"/>
    <mergeCell ref="C47:D47"/>
    <mergeCell ref="C31:D31"/>
    <mergeCell ref="C38:D38"/>
    <mergeCell ref="C40:D40"/>
    <mergeCell ref="C41:D41"/>
    <mergeCell ref="C42:D42"/>
    <mergeCell ref="R7:R8"/>
    <mergeCell ref="S7:S8"/>
    <mergeCell ref="E2:E8"/>
    <mergeCell ref="F2:F8"/>
    <mergeCell ref="G2:G8"/>
    <mergeCell ref="T2:T4"/>
    <mergeCell ref="J3:M3"/>
    <mergeCell ref="L86:M86"/>
    <mergeCell ref="L83:M83"/>
    <mergeCell ref="K5:K7"/>
    <mergeCell ref="J80:J86"/>
    <mergeCell ref="L84:M84"/>
    <mergeCell ref="L82:M82"/>
    <mergeCell ref="L81:M81"/>
    <mergeCell ref="L80:M80"/>
    <mergeCell ref="L85:M85"/>
    <mergeCell ref="N2:S3"/>
    <mergeCell ref="J4:J8"/>
    <mergeCell ref="L5:L8"/>
    <mergeCell ref="M5:M8"/>
    <mergeCell ref="N7:N8"/>
    <mergeCell ref="A1:Q1"/>
    <mergeCell ref="H2:M2"/>
    <mergeCell ref="N4:O4"/>
    <mergeCell ref="K4:M4"/>
    <mergeCell ref="C2:D7"/>
    <mergeCell ref="A2:A8"/>
    <mergeCell ref="B2:B8"/>
    <mergeCell ref="H3:H8"/>
    <mergeCell ref="A80:H80"/>
    <mergeCell ref="A84:H84"/>
    <mergeCell ref="A85:H85"/>
    <mergeCell ref="A86:H86"/>
    <mergeCell ref="P4:Q4"/>
    <mergeCell ref="I3:I8"/>
    <mergeCell ref="O7:O8"/>
    <mergeCell ref="P7:P8"/>
    <mergeCell ref="Q7:Q8"/>
    <mergeCell ref="C33:D33"/>
    <mergeCell ref="C34:D34"/>
    <mergeCell ref="C35:D35"/>
    <mergeCell ref="C36:D36"/>
    <mergeCell ref="C37:D37"/>
    <mergeCell ref="C39:D39"/>
    <mergeCell ref="C32:D32"/>
  </mergeCells>
  <pageMargins left="0.59055118110236227"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SheetLayoutView="100" workbookViewId="0">
      <selection activeCell="A22" sqref="A22"/>
    </sheetView>
  </sheetViews>
  <sheetFormatPr defaultRowHeight="12.75" x14ac:dyDescent="0.2"/>
  <cols>
    <col min="1" max="1" width="24.5703125" customWidth="1"/>
    <col min="2" max="2" width="97.28515625" customWidth="1"/>
  </cols>
  <sheetData>
    <row r="1" spans="1:2" ht="37.15" customHeight="1" x14ac:dyDescent="0.2">
      <c r="A1" s="469" t="s">
        <v>128</v>
      </c>
      <c r="B1" s="469"/>
    </row>
    <row r="2" spans="1:2" ht="18.75" x14ac:dyDescent="0.2">
      <c r="A2" s="278" t="s">
        <v>129</v>
      </c>
      <c r="B2" s="278" t="s">
        <v>40</v>
      </c>
    </row>
    <row r="3" spans="1:2" ht="18.75" x14ac:dyDescent="0.2">
      <c r="A3" s="278"/>
      <c r="B3" s="279" t="s">
        <v>130</v>
      </c>
    </row>
    <row r="4" spans="1:2" ht="18.75" x14ac:dyDescent="0.2">
      <c r="A4" s="280">
        <v>206</v>
      </c>
      <c r="B4" s="281" t="s">
        <v>198</v>
      </c>
    </row>
    <row r="5" spans="1:2" ht="19.149999999999999" customHeight="1" x14ac:dyDescent="0.2">
      <c r="A5" s="280">
        <v>302.40899999999999</v>
      </c>
      <c r="B5" s="281" t="s">
        <v>131</v>
      </c>
    </row>
    <row r="6" spans="1:2" ht="18.75" x14ac:dyDescent="0.2">
      <c r="A6" s="280">
        <v>304</v>
      </c>
      <c r="B6" s="281" t="s">
        <v>199</v>
      </c>
    </row>
    <row r="7" spans="1:2" ht="18.75" x14ac:dyDescent="0.2">
      <c r="A7" s="280">
        <v>312</v>
      </c>
      <c r="B7" s="281" t="s">
        <v>145</v>
      </c>
    </row>
    <row r="8" spans="1:2" ht="18.75" x14ac:dyDescent="0.2">
      <c r="A8" s="280">
        <v>303</v>
      </c>
      <c r="B8" s="281" t="s">
        <v>146</v>
      </c>
    </row>
    <row r="9" spans="1:2" ht="18.75" x14ac:dyDescent="0.2">
      <c r="A9" s="280">
        <v>313</v>
      </c>
      <c r="B9" s="281" t="s">
        <v>200</v>
      </c>
    </row>
    <row r="10" spans="1:2" ht="18.75" x14ac:dyDescent="0.2">
      <c r="A10" s="280">
        <v>101</v>
      </c>
      <c r="B10" s="281" t="s">
        <v>201</v>
      </c>
    </row>
    <row r="11" spans="1:2" ht="18.75" x14ac:dyDescent="0.2">
      <c r="A11" s="273"/>
      <c r="B11" s="282" t="s">
        <v>132</v>
      </c>
    </row>
    <row r="12" spans="1:2" ht="18.75" x14ac:dyDescent="0.2">
      <c r="A12" s="280">
        <v>401</v>
      </c>
      <c r="B12" s="281" t="s">
        <v>147</v>
      </c>
    </row>
    <row r="13" spans="1:2" ht="18.75" x14ac:dyDescent="0.2">
      <c r="A13" s="280"/>
      <c r="B13" s="279" t="s">
        <v>202</v>
      </c>
    </row>
    <row r="14" spans="1:2" ht="18.75" x14ac:dyDescent="0.2">
      <c r="A14" s="280">
        <v>307</v>
      </c>
      <c r="B14" s="283" t="s">
        <v>203</v>
      </c>
    </row>
    <row r="15" spans="1:2" ht="18.75" x14ac:dyDescent="0.2">
      <c r="A15" s="280">
        <v>309</v>
      </c>
      <c r="B15" s="283" t="s">
        <v>204</v>
      </c>
    </row>
    <row r="16" spans="1:2" ht="18.75" x14ac:dyDescent="0.2">
      <c r="A16" s="280"/>
      <c r="B16" s="279" t="s">
        <v>205</v>
      </c>
    </row>
    <row r="17" spans="1:2" ht="18.75" x14ac:dyDescent="0.2">
      <c r="A17" s="280">
        <v>309</v>
      </c>
      <c r="B17" s="283" t="s">
        <v>206</v>
      </c>
    </row>
    <row r="18" spans="1:2" ht="18.75" x14ac:dyDescent="0.2">
      <c r="A18" s="273"/>
      <c r="B18" s="282" t="s">
        <v>133</v>
      </c>
    </row>
    <row r="19" spans="1:2" ht="18.75" x14ac:dyDescent="0.2">
      <c r="A19" s="273">
        <v>201</v>
      </c>
      <c r="B19" s="284" t="s">
        <v>207</v>
      </c>
    </row>
    <row r="20" spans="1:2" ht="18.75" x14ac:dyDescent="0.2">
      <c r="A20" s="273"/>
      <c r="B20" s="284" t="s">
        <v>134</v>
      </c>
    </row>
    <row r="21" spans="1:2" ht="37.5" x14ac:dyDescent="0.2">
      <c r="A21" s="273"/>
      <c r="B21" s="285" t="s">
        <v>135</v>
      </c>
    </row>
    <row r="22" spans="1:2" ht="18.75" x14ac:dyDescent="0.2">
      <c r="A22" s="273"/>
      <c r="B22" s="282" t="s">
        <v>136</v>
      </c>
    </row>
    <row r="23" spans="1:2" ht="18.75" x14ac:dyDescent="0.2">
      <c r="A23" s="273">
        <v>202</v>
      </c>
      <c r="B23" s="284" t="s">
        <v>209</v>
      </c>
    </row>
    <row r="24" spans="1:2" ht="18.75" x14ac:dyDescent="0.2">
      <c r="A24" s="273"/>
      <c r="B24" s="284" t="s">
        <v>208</v>
      </c>
    </row>
    <row r="25" spans="1:2" ht="18.75" x14ac:dyDescent="0.2">
      <c r="A25" s="273"/>
      <c r="B25" s="284" t="s">
        <v>137</v>
      </c>
    </row>
    <row r="26" spans="1:2" ht="15" x14ac:dyDescent="0.2">
      <c r="A26" s="41"/>
    </row>
    <row r="29" spans="1:2" ht="16.149999999999999" customHeight="1" x14ac:dyDescent="0.2"/>
  </sheetData>
  <mergeCells count="1">
    <mergeCell ref="A1:B1"/>
  </mergeCells>
  <pageMargins left="0.70866141732283472" right="0.70866141732283472" top="0.74803149606299213" bottom="0.74803149606299213" header="0.31496062992125984" footer="0.31496062992125984"/>
  <pageSetup paperSize="9" scale="68" orientation="portrait"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81"/>
  <sheetViews>
    <sheetView topLeftCell="A151" zoomScaleNormal="100" zoomScaleSheetLayoutView="100" workbookViewId="0">
      <selection sqref="A1:P181"/>
    </sheetView>
  </sheetViews>
  <sheetFormatPr defaultRowHeight="12.75" x14ac:dyDescent="0.2"/>
  <cols>
    <col min="1" max="1" width="3" customWidth="1"/>
  </cols>
  <sheetData>
    <row r="1" spans="2:15" ht="18" x14ac:dyDescent="0.25">
      <c r="B1" s="470"/>
      <c r="C1" s="471"/>
      <c r="D1" s="471"/>
      <c r="E1" s="471"/>
      <c r="F1" s="471"/>
      <c r="G1" s="471"/>
      <c r="H1" s="471"/>
      <c r="I1" s="471"/>
      <c r="J1" s="471"/>
      <c r="K1" s="471"/>
      <c r="L1" s="471"/>
      <c r="M1" s="471"/>
      <c r="N1" s="471"/>
      <c r="O1" s="471"/>
    </row>
    <row r="45" ht="21" customHeight="1" x14ac:dyDescent="0.2"/>
    <row r="91" ht="10.5" customHeight="1" x14ac:dyDescent="0.2"/>
    <row r="122" spans="2:2" ht="18.75" x14ac:dyDescent="0.3">
      <c r="B122" s="151"/>
    </row>
    <row r="123" spans="2:2" ht="18.75" x14ac:dyDescent="0.3">
      <c r="B123" s="151"/>
    </row>
    <row r="124" spans="2:2" ht="18.75" x14ac:dyDescent="0.3">
      <c r="B124" s="151"/>
    </row>
    <row r="125" spans="2:2" ht="18.75" x14ac:dyDescent="0.3">
      <c r="B125" s="151"/>
    </row>
    <row r="181" ht="34.5" customHeight="1" x14ac:dyDescent="0.2"/>
  </sheetData>
  <mergeCells count="1">
    <mergeCell ref="B1:O1"/>
  </mergeCells>
  <pageMargins left="0.70866141732283472" right="0.70866141732283472" top="0.74803149606299213" bottom="0.74803149606299213" header="0.31496062992125984" footer="0.31496062992125984"/>
  <pageSetup paperSize="9" scale="85"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8"/>
  <sheetViews>
    <sheetView tabSelected="1" view="pageBreakPreview" zoomScaleNormal="120" zoomScaleSheetLayoutView="100" workbookViewId="0">
      <pane ySplit="5" topLeftCell="A6" activePane="bottomLeft" state="frozen"/>
      <selection pane="bottomLeft" activeCell="B21" sqref="B21"/>
    </sheetView>
  </sheetViews>
  <sheetFormatPr defaultRowHeight="12.75" x14ac:dyDescent="0.2"/>
  <cols>
    <col min="2" max="2" width="62.5703125" customWidth="1"/>
    <col min="3" max="3" width="7.28515625" customWidth="1"/>
    <col min="4" max="4" width="7.140625" customWidth="1"/>
    <col min="5" max="5" width="7.42578125" customWidth="1"/>
    <col min="6" max="6" width="6.7109375" customWidth="1"/>
    <col min="7" max="7" width="6.28515625" customWidth="1"/>
    <col min="8" max="8" width="6.140625" customWidth="1"/>
    <col min="9" max="9" width="4.85546875" customWidth="1"/>
    <col min="10" max="10" width="6" customWidth="1"/>
  </cols>
  <sheetData>
    <row r="1" spans="1:8" ht="16.5" customHeight="1" x14ac:dyDescent="0.25">
      <c r="A1" s="476" t="s">
        <v>160</v>
      </c>
      <c r="B1" s="477"/>
      <c r="C1" s="477"/>
      <c r="D1" s="477"/>
      <c r="E1" s="477"/>
      <c r="F1" s="61"/>
    </row>
    <row r="2" spans="1:8" s="5" customFormat="1" ht="10.9" customHeight="1" x14ac:dyDescent="0.2">
      <c r="A2" s="478" t="s">
        <v>33</v>
      </c>
      <c r="B2" s="480" t="s">
        <v>95</v>
      </c>
      <c r="C2" s="410" t="s">
        <v>159</v>
      </c>
      <c r="D2" s="411"/>
      <c r="E2" s="411"/>
      <c r="F2" s="411"/>
      <c r="G2" s="411"/>
      <c r="H2" s="444"/>
    </row>
    <row r="3" spans="1:8" s="5" customFormat="1" ht="10.15" customHeight="1" x14ac:dyDescent="0.2">
      <c r="A3" s="479"/>
      <c r="B3" s="481"/>
      <c r="C3" s="445"/>
      <c r="D3" s="446"/>
      <c r="E3" s="446"/>
      <c r="F3" s="446"/>
      <c r="G3" s="446"/>
      <c r="H3" s="447"/>
    </row>
    <row r="4" spans="1:8" s="5" customFormat="1" ht="9" customHeight="1" x14ac:dyDescent="0.2">
      <c r="A4" s="479"/>
      <c r="B4" s="481"/>
      <c r="C4" s="474" t="s">
        <v>100</v>
      </c>
      <c r="D4" s="475"/>
      <c r="E4" s="474" t="s">
        <v>101</v>
      </c>
      <c r="F4" s="475"/>
      <c r="G4" s="484" t="s">
        <v>165</v>
      </c>
      <c r="H4" s="485"/>
    </row>
    <row r="5" spans="1:8" s="5" customFormat="1" ht="12" customHeight="1" x14ac:dyDescent="0.2">
      <c r="A5" s="479"/>
      <c r="B5" s="481"/>
      <c r="C5" s="36" t="s">
        <v>104</v>
      </c>
      <c r="D5" s="37" t="s">
        <v>105</v>
      </c>
      <c r="E5" s="72" t="s">
        <v>106</v>
      </c>
      <c r="F5" s="31" t="s">
        <v>107</v>
      </c>
      <c r="G5" s="131" t="s">
        <v>176</v>
      </c>
      <c r="H5" s="131" t="s">
        <v>177</v>
      </c>
    </row>
    <row r="6" spans="1:8" s="5" customFormat="1" ht="12" customHeight="1" x14ac:dyDescent="0.2">
      <c r="A6" s="134" t="s">
        <v>161</v>
      </c>
      <c r="B6" s="135" t="s">
        <v>178</v>
      </c>
      <c r="C6" s="136">
        <v>32</v>
      </c>
      <c r="D6" s="109">
        <v>28</v>
      </c>
      <c r="E6" s="109"/>
      <c r="F6" s="109"/>
      <c r="G6" s="137"/>
      <c r="H6" s="137"/>
    </row>
    <row r="7" spans="1:8" s="5" customFormat="1" ht="12" customHeight="1" x14ac:dyDescent="0.2">
      <c r="A7" s="152" t="s">
        <v>219</v>
      </c>
      <c r="B7" s="247" t="s">
        <v>220</v>
      </c>
      <c r="C7" s="66">
        <v>16</v>
      </c>
      <c r="D7" s="110">
        <v>20</v>
      </c>
      <c r="E7" s="110"/>
      <c r="F7" s="110"/>
      <c r="G7" s="138"/>
      <c r="H7" s="138"/>
    </row>
    <row r="8" spans="1:8" s="5" customFormat="1" ht="12" customHeight="1" x14ac:dyDescent="0.2">
      <c r="A8" s="99" t="s">
        <v>221</v>
      </c>
      <c r="B8" s="246" t="s">
        <v>315</v>
      </c>
      <c r="C8" s="128">
        <v>2</v>
      </c>
      <c r="D8" s="139">
        <v>2</v>
      </c>
      <c r="E8" s="108"/>
      <c r="F8" s="31"/>
      <c r="G8" s="140"/>
      <c r="H8" s="140"/>
    </row>
    <row r="9" spans="1:8" s="5" customFormat="1" ht="12" customHeight="1" x14ac:dyDescent="0.2">
      <c r="A9" s="99" t="s">
        <v>222</v>
      </c>
      <c r="B9" s="296" t="s">
        <v>313</v>
      </c>
      <c r="C9" s="128">
        <v>2</v>
      </c>
      <c r="D9" s="139">
        <v>2</v>
      </c>
      <c r="E9" s="108"/>
      <c r="F9" s="31"/>
      <c r="G9" s="140"/>
      <c r="H9" s="140"/>
    </row>
    <row r="10" spans="1:8" s="5" customFormat="1" ht="12" customHeight="1" x14ac:dyDescent="0.25">
      <c r="A10" s="99" t="s">
        <v>223</v>
      </c>
      <c r="B10" s="154" t="s">
        <v>37</v>
      </c>
      <c r="C10" s="128">
        <v>2</v>
      </c>
      <c r="D10" s="139">
        <v>2</v>
      </c>
      <c r="E10" s="108"/>
      <c r="F10" s="31"/>
      <c r="G10" s="140"/>
      <c r="H10" s="140"/>
    </row>
    <row r="11" spans="1:8" s="5" customFormat="1" ht="12" customHeight="1" x14ac:dyDescent="0.25">
      <c r="A11" s="99" t="s">
        <v>224</v>
      </c>
      <c r="B11" s="154" t="s">
        <v>64</v>
      </c>
      <c r="C11" s="128">
        <v>2</v>
      </c>
      <c r="D11" s="139">
        <v>2</v>
      </c>
      <c r="E11" s="108"/>
      <c r="F11" s="31"/>
      <c r="G11" s="140"/>
      <c r="H11" s="140"/>
    </row>
    <row r="12" spans="1:8" s="5" customFormat="1" ht="12" customHeight="1" x14ac:dyDescent="0.25">
      <c r="A12" s="99" t="s">
        <v>225</v>
      </c>
      <c r="B12" s="154" t="s">
        <v>167</v>
      </c>
      <c r="C12" s="128">
        <v>4</v>
      </c>
      <c r="D12" s="139"/>
      <c r="E12" s="108"/>
      <c r="F12" s="31"/>
      <c r="G12" s="140"/>
      <c r="H12" s="140"/>
    </row>
    <row r="13" spans="1:8" s="5" customFormat="1" ht="12" customHeight="1" x14ac:dyDescent="0.25">
      <c r="A13" s="99" t="s">
        <v>226</v>
      </c>
      <c r="B13" s="154" t="s">
        <v>166</v>
      </c>
      <c r="C13" s="128">
        <v>2</v>
      </c>
      <c r="D13" s="139">
        <v>2</v>
      </c>
      <c r="E13" s="108"/>
      <c r="F13" s="31"/>
      <c r="G13" s="140"/>
      <c r="H13" s="140"/>
    </row>
    <row r="14" spans="1:8" s="5" customFormat="1" ht="12" customHeight="1" x14ac:dyDescent="0.25">
      <c r="A14" s="99" t="s">
        <v>227</v>
      </c>
      <c r="B14" s="154" t="s">
        <v>230</v>
      </c>
      <c r="C14" s="128"/>
      <c r="D14" s="139">
        <v>4</v>
      </c>
      <c r="E14" s="108"/>
      <c r="F14" s="31"/>
      <c r="G14" s="140"/>
      <c r="H14" s="140"/>
    </row>
    <row r="15" spans="1:8" s="5" customFormat="1" ht="12" customHeight="1" x14ac:dyDescent="0.25">
      <c r="A15" s="99" t="s">
        <v>228</v>
      </c>
      <c r="B15" s="154" t="s">
        <v>299</v>
      </c>
      <c r="C15" s="128">
        <v>4</v>
      </c>
      <c r="D15" s="139"/>
      <c r="E15" s="108"/>
      <c r="F15" s="31"/>
      <c r="G15" s="140"/>
      <c r="H15" s="140"/>
    </row>
    <row r="16" spans="1:8" s="5" customFormat="1" ht="12" customHeight="1" x14ac:dyDescent="0.25">
      <c r="A16" s="99" t="s">
        <v>229</v>
      </c>
      <c r="B16" s="154" t="s">
        <v>168</v>
      </c>
      <c r="C16" s="128">
        <v>0</v>
      </c>
      <c r="D16" s="139">
        <v>4</v>
      </c>
      <c r="E16" s="108"/>
      <c r="F16" s="31"/>
      <c r="G16" s="140"/>
      <c r="H16" s="140"/>
    </row>
    <row r="17" spans="1:112" s="5" customFormat="1" ht="12" customHeight="1" x14ac:dyDescent="0.25">
      <c r="A17" s="99" t="s">
        <v>239</v>
      </c>
      <c r="B17" s="154" t="s">
        <v>38</v>
      </c>
      <c r="C17" s="128">
        <v>2</v>
      </c>
      <c r="D17" s="139">
        <v>2</v>
      </c>
      <c r="E17" s="108"/>
      <c r="F17" s="31"/>
      <c r="G17" s="140"/>
      <c r="H17" s="140"/>
    </row>
    <row r="18" spans="1:112" s="5" customFormat="1" ht="12" customHeight="1" x14ac:dyDescent="0.25">
      <c r="A18" s="99" t="s">
        <v>240</v>
      </c>
      <c r="B18" s="154" t="s">
        <v>163</v>
      </c>
      <c r="C18" s="128"/>
      <c r="D18" s="139">
        <v>4</v>
      </c>
      <c r="E18" s="108"/>
      <c r="F18" s="31"/>
      <c r="G18" s="140"/>
      <c r="H18" s="140"/>
    </row>
    <row r="19" spans="1:112" s="5" customFormat="1" ht="12" customHeight="1" x14ac:dyDescent="0.2">
      <c r="A19" s="158"/>
      <c r="B19" s="248" t="s">
        <v>179</v>
      </c>
      <c r="C19" s="114">
        <v>12</v>
      </c>
      <c r="D19" s="141">
        <f>D20+D21+D22+D23</f>
        <v>8</v>
      </c>
      <c r="E19" s="110"/>
      <c r="F19" s="110"/>
      <c r="G19" s="138"/>
      <c r="H19" s="138"/>
    </row>
    <row r="20" spans="1:112" s="5" customFormat="1" ht="12" customHeight="1" x14ac:dyDescent="0.25">
      <c r="A20" s="99" t="s">
        <v>241</v>
      </c>
      <c r="B20" s="154" t="s">
        <v>58</v>
      </c>
      <c r="C20" s="128">
        <v>2</v>
      </c>
      <c r="D20" s="139">
        <v>2</v>
      </c>
      <c r="E20" s="108"/>
      <c r="F20" s="31"/>
      <c r="G20" s="140"/>
      <c r="H20" s="140"/>
    </row>
    <row r="21" spans="1:112" s="5" customFormat="1" ht="12" customHeight="1" x14ac:dyDescent="0.25">
      <c r="A21" s="99" t="s">
        <v>242</v>
      </c>
      <c r="B21" s="249" t="s">
        <v>180</v>
      </c>
      <c r="C21" s="128">
        <v>2</v>
      </c>
      <c r="D21" s="139">
        <v>2</v>
      </c>
      <c r="E21" s="108"/>
      <c r="F21" s="31"/>
      <c r="G21" s="140"/>
      <c r="H21" s="140"/>
    </row>
    <row r="22" spans="1:112" s="5" customFormat="1" ht="12" customHeight="1" x14ac:dyDescent="0.25">
      <c r="A22" s="99" t="s">
        <v>243</v>
      </c>
      <c r="B22" s="249" t="s">
        <v>169</v>
      </c>
      <c r="C22" s="128"/>
      <c r="D22" s="139">
        <v>4</v>
      </c>
      <c r="E22" s="108"/>
      <c r="F22" s="31"/>
      <c r="G22" s="140"/>
      <c r="H22" s="140"/>
    </row>
    <row r="23" spans="1:112" s="5" customFormat="1" ht="12" customHeight="1" x14ac:dyDescent="0.25">
      <c r="A23" s="99" t="s">
        <v>300</v>
      </c>
      <c r="B23" s="249" t="s">
        <v>170</v>
      </c>
      <c r="C23" s="128">
        <v>4</v>
      </c>
      <c r="D23" s="139"/>
      <c r="E23" s="108"/>
      <c r="F23" s="31"/>
      <c r="G23" s="140"/>
      <c r="H23" s="140"/>
      <c r="I23" s="128"/>
      <c r="J23" s="139"/>
    </row>
    <row r="24" spans="1:112" s="5" customFormat="1" x14ac:dyDescent="0.2">
      <c r="A24" s="158"/>
      <c r="B24" s="247" t="s">
        <v>232</v>
      </c>
      <c r="C24" s="114">
        <v>4</v>
      </c>
      <c r="D24" s="141"/>
      <c r="E24" s="110"/>
      <c r="F24" s="110"/>
      <c r="G24" s="138"/>
      <c r="H24" s="138"/>
    </row>
    <row r="25" spans="1:112" s="5" customFormat="1" ht="15" x14ac:dyDescent="0.25">
      <c r="A25" s="99" t="s">
        <v>314</v>
      </c>
      <c r="B25" s="154" t="s">
        <v>233</v>
      </c>
      <c r="C25" s="128">
        <v>4</v>
      </c>
      <c r="D25" s="139"/>
      <c r="E25" s="108"/>
      <c r="F25" s="31"/>
      <c r="G25" s="140"/>
      <c r="H25" s="140"/>
      <c r="I25" s="58"/>
    </row>
    <row r="26" spans="1:112" s="5" customFormat="1" x14ac:dyDescent="0.2">
      <c r="A26" s="482" t="s">
        <v>155</v>
      </c>
      <c r="B26" s="483"/>
      <c r="C26" s="126"/>
      <c r="D26" s="126"/>
      <c r="E26" s="126">
        <f>E27+E33+E35</f>
        <v>34</v>
      </c>
      <c r="F26" s="126">
        <f>F27+F33+F35</f>
        <v>30</v>
      </c>
      <c r="G26" s="127">
        <f>G27+G33+G35</f>
        <v>40</v>
      </c>
      <c r="H26" s="127"/>
    </row>
    <row r="27" spans="1:112" s="5" customFormat="1" x14ac:dyDescent="0.2">
      <c r="A27" s="76" t="s">
        <v>43</v>
      </c>
      <c r="B27" s="142" t="s">
        <v>110</v>
      </c>
      <c r="C27" s="111"/>
      <c r="D27" s="111"/>
      <c r="E27" s="111">
        <f>E28+E29+E30+E31+E32</f>
        <v>12</v>
      </c>
      <c r="F27" s="111">
        <f>F28+F29+F30+F31+F32</f>
        <v>8</v>
      </c>
      <c r="G27" s="143">
        <f>G28+G29+G30+G31+G32</f>
        <v>8</v>
      </c>
      <c r="H27" s="143"/>
    </row>
    <row r="28" spans="1:112" s="6" customFormat="1" x14ac:dyDescent="0.2">
      <c r="A28" s="77" t="s">
        <v>35</v>
      </c>
      <c r="B28" s="78" t="s">
        <v>55</v>
      </c>
      <c r="C28" s="122"/>
      <c r="D28" s="73"/>
      <c r="E28" s="122"/>
      <c r="F28" s="73">
        <v>4</v>
      </c>
      <c r="G28" s="128"/>
      <c r="H28" s="128"/>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row>
    <row r="29" spans="1:112" s="5" customFormat="1" x14ac:dyDescent="0.2">
      <c r="A29" s="144" t="s">
        <v>46</v>
      </c>
      <c r="B29" s="79" t="s">
        <v>64</v>
      </c>
      <c r="C29" s="122"/>
      <c r="D29" s="75"/>
      <c r="E29" s="122">
        <v>4</v>
      </c>
      <c r="F29" s="75"/>
      <c r="G29" s="128"/>
      <c r="H29" s="128"/>
      <c r="I29" s="58"/>
    </row>
    <row r="30" spans="1:112" s="5" customFormat="1" x14ac:dyDescent="0.2">
      <c r="A30" s="77" t="s">
        <v>36</v>
      </c>
      <c r="B30" s="78" t="s">
        <v>37</v>
      </c>
      <c r="C30" s="122"/>
      <c r="D30" s="73"/>
      <c r="E30" s="122">
        <v>2</v>
      </c>
      <c r="F30" s="73">
        <v>2</v>
      </c>
      <c r="G30" s="122">
        <v>4</v>
      </c>
      <c r="H30" s="74"/>
    </row>
    <row r="31" spans="1:112" s="7" customFormat="1" x14ac:dyDescent="0.2">
      <c r="A31" s="80" t="s">
        <v>56</v>
      </c>
      <c r="B31" s="81" t="s">
        <v>38</v>
      </c>
      <c r="C31" s="122"/>
      <c r="D31" s="73"/>
      <c r="E31" s="122">
        <v>2</v>
      </c>
      <c r="F31" s="73">
        <v>2</v>
      </c>
      <c r="G31" s="122">
        <v>4</v>
      </c>
      <c r="H31" s="74"/>
      <c r="I31" s="58"/>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row>
    <row r="32" spans="1:112" s="6" customFormat="1" x14ac:dyDescent="0.2">
      <c r="A32" s="80" t="s">
        <v>57</v>
      </c>
      <c r="B32" s="145" t="s">
        <v>171</v>
      </c>
      <c r="C32" s="123"/>
      <c r="D32" s="75"/>
      <c r="E32" s="123">
        <v>4</v>
      </c>
      <c r="F32" s="75"/>
      <c r="G32" s="146"/>
      <c r="H32" s="128"/>
      <c r="I32" s="58"/>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row>
    <row r="33" spans="1:112" s="6" customFormat="1" x14ac:dyDescent="0.2">
      <c r="A33" s="147" t="s">
        <v>44</v>
      </c>
      <c r="B33" s="142" t="s">
        <v>111</v>
      </c>
      <c r="C33" s="111"/>
      <c r="D33" s="111"/>
      <c r="E33" s="111">
        <f>E34</f>
        <v>4</v>
      </c>
      <c r="F33" s="111">
        <f>F34</f>
        <v>0</v>
      </c>
      <c r="G33" s="114">
        <f>G34</f>
        <v>0</v>
      </c>
      <c r="H33" s="114"/>
      <c r="I33" s="58"/>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row>
    <row r="34" spans="1:112" s="6" customFormat="1" x14ac:dyDescent="0.2">
      <c r="A34" s="77" t="s">
        <v>39</v>
      </c>
      <c r="B34" s="78" t="s">
        <v>58</v>
      </c>
      <c r="C34" s="122"/>
      <c r="D34" s="73"/>
      <c r="E34" s="122">
        <v>4</v>
      </c>
      <c r="F34" s="73"/>
      <c r="G34" s="128"/>
      <c r="H34" s="128"/>
      <c r="I34" s="58"/>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row>
    <row r="35" spans="1:112" s="6" customFormat="1" x14ac:dyDescent="0.2">
      <c r="A35" s="82" t="s">
        <v>65</v>
      </c>
      <c r="B35" s="112" t="s">
        <v>66</v>
      </c>
      <c r="C35" s="113"/>
      <c r="D35" s="113"/>
      <c r="E35" s="113">
        <f>E36+E51</f>
        <v>18</v>
      </c>
      <c r="F35" s="113">
        <f>F36+F51</f>
        <v>22</v>
      </c>
      <c r="G35" s="129">
        <f>G36+G51</f>
        <v>32</v>
      </c>
      <c r="H35" s="129"/>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row>
    <row r="36" spans="1:112" s="8" customFormat="1" x14ac:dyDescent="0.2">
      <c r="A36" s="76" t="s">
        <v>67</v>
      </c>
      <c r="B36" s="83" t="s">
        <v>112</v>
      </c>
      <c r="C36" s="111"/>
      <c r="D36" s="111"/>
      <c r="E36" s="111">
        <f>SUM(E37:E50)</f>
        <v>6</v>
      </c>
      <c r="F36" s="111">
        <f>SUM(F37:F50)</f>
        <v>18</v>
      </c>
      <c r="G36" s="114">
        <f>G39+G40+G42+G46+G48</f>
        <v>20</v>
      </c>
      <c r="H36" s="114"/>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row>
    <row r="37" spans="1:112" s="6" customFormat="1" x14ac:dyDescent="0.2">
      <c r="A37" s="77" t="s">
        <v>68</v>
      </c>
      <c r="B37" s="78" t="s">
        <v>181</v>
      </c>
      <c r="C37" s="122"/>
      <c r="D37" s="73"/>
      <c r="E37" s="128">
        <v>2</v>
      </c>
      <c r="F37" s="139">
        <v>2</v>
      </c>
      <c r="G37" s="146"/>
      <c r="H37" s="128"/>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row>
    <row r="38" spans="1:112" s="6" customFormat="1" x14ac:dyDescent="0.2">
      <c r="A38" s="84" t="s">
        <v>69</v>
      </c>
      <c r="B38" s="81" t="s">
        <v>45</v>
      </c>
      <c r="C38" s="124"/>
      <c r="D38" s="73"/>
      <c r="E38" s="124"/>
      <c r="F38" s="73">
        <v>4</v>
      </c>
      <c r="G38" s="146"/>
      <c r="H38" s="128"/>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row>
    <row r="39" spans="1:112" s="5" customFormat="1" x14ac:dyDescent="0.2">
      <c r="A39" s="77" t="s">
        <v>70</v>
      </c>
      <c r="B39" s="78" t="s">
        <v>82</v>
      </c>
      <c r="C39" s="122"/>
      <c r="D39" s="73"/>
      <c r="E39" s="122"/>
      <c r="F39" s="73"/>
      <c r="G39" s="146">
        <v>4</v>
      </c>
      <c r="H39" s="128"/>
    </row>
    <row r="40" spans="1:112" s="5" customFormat="1" x14ac:dyDescent="0.2">
      <c r="A40" s="77" t="s">
        <v>71</v>
      </c>
      <c r="B40" s="78" t="s">
        <v>182</v>
      </c>
      <c r="C40" s="122"/>
      <c r="D40" s="73"/>
      <c r="E40" s="122"/>
      <c r="F40" s="73"/>
      <c r="G40" s="146">
        <v>4</v>
      </c>
      <c r="H40" s="128"/>
    </row>
    <row r="41" spans="1:112" s="5" customFormat="1" x14ac:dyDescent="0.2">
      <c r="A41" s="77" t="s">
        <v>72</v>
      </c>
      <c r="B41" s="78" t="s">
        <v>210</v>
      </c>
      <c r="C41" s="122"/>
      <c r="D41" s="73"/>
      <c r="E41" s="122"/>
      <c r="F41" s="73">
        <v>4</v>
      </c>
      <c r="G41" s="122"/>
      <c r="H41" s="74"/>
    </row>
    <row r="42" spans="1:112" s="5" customFormat="1" x14ac:dyDescent="0.2">
      <c r="A42" s="80" t="s">
        <v>73</v>
      </c>
      <c r="B42" s="78" t="s">
        <v>183</v>
      </c>
      <c r="C42" s="122"/>
      <c r="D42" s="73"/>
      <c r="E42" s="122"/>
      <c r="F42" s="73"/>
      <c r="G42" s="122">
        <v>4</v>
      </c>
      <c r="H42" s="74"/>
    </row>
    <row r="43" spans="1:112" s="5" customFormat="1" x14ac:dyDescent="0.2">
      <c r="A43" s="80" t="s">
        <v>74</v>
      </c>
      <c r="B43" s="78" t="s">
        <v>211</v>
      </c>
      <c r="C43" s="122"/>
      <c r="D43" s="73"/>
      <c r="E43" s="122"/>
      <c r="F43" s="73">
        <v>4</v>
      </c>
      <c r="G43" s="122"/>
      <c r="H43" s="74"/>
    </row>
    <row r="44" spans="1:112" s="5" customFormat="1" x14ac:dyDescent="0.2">
      <c r="A44" s="80" t="s">
        <v>75</v>
      </c>
      <c r="B44" s="78" t="s">
        <v>173</v>
      </c>
      <c r="C44" s="122"/>
      <c r="D44" s="73"/>
      <c r="E44" s="122">
        <v>4</v>
      </c>
      <c r="F44" s="73"/>
      <c r="G44" s="122"/>
      <c r="H44" s="74"/>
    </row>
    <row r="45" spans="1:112" s="5" customFormat="1" x14ac:dyDescent="0.2">
      <c r="A45" s="80"/>
      <c r="B45" s="78"/>
      <c r="C45" s="122"/>
      <c r="D45" s="73"/>
      <c r="E45" s="122"/>
      <c r="F45" s="73"/>
      <c r="G45" s="122"/>
      <c r="H45" s="74"/>
      <c r="J45" s="39"/>
    </row>
    <row r="46" spans="1:112" s="5" customFormat="1" x14ac:dyDescent="0.2">
      <c r="A46" s="80" t="s">
        <v>76</v>
      </c>
      <c r="B46" s="78" t="s">
        <v>184</v>
      </c>
      <c r="C46" s="122"/>
      <c r="D46" s="73"/>
      <c r="E46" s="122"/>
      <c r="F46" s="73"/>
      <c r="G46" s="122">
        <v>4</v>
      </c>
      <c r="H46" s="74"/>
      <c r="J46" s="39"/>
    </row>
    <row r="47" spans="1:112" s="5" customFormat="1" x14ac:dyDescent="0.2">
      <c r="A47" s="80"/>
      <c r="B47" s="78"/>
      <c r="C47" s="122"/>
      <c r="D47" s="73"/>
      <c r="E47" s="122"/>
      <c r="F47" s="73"/>
      <c r="G47" s="122"/>
      <c r="H47" s="74"/>
    </row>
    <row r="48" spans="1:112" s="5" customFormat="1" x14ac:dyDescent="0.2">
      <c r="A48" s="80" t="s">
        <v>83</v>
      </c>
      <c r="B48" s="78" t="s">
        <v>185</v>
      </c>
      <c r="C48" s="122"/>
      <c r="D48" s="73"/>
      <c r="E48" s="122"/>
      <c r="F48" s="73"/>
      <c r="G48" s="122">
        <v>4</v>
      </c>
      <c r="H48" s="74"/>
    </row>
    <row r="49" spans="1:11" s="5" customFormat="1" x14ac:dyDescent="0.2">
      <c r="A49" s="80" t="s">
        <v>113</v>
      </c>
      <c r="B49" s="78" t="s">
        <v>214</v>
      </c>
      <c r="C49" s="122"/>
      <c r="D49" s="73"/>
      <c r="E49" s="122"/>
      <c r="F49" s="73">
        <v>4</v>
      </c>
      <c r="G49" s="122"/>
      <c r="H49" s="74"/>
      <c r="I49" s="58"/>
      <c r="J49" s="59"/>
      <c r="K49" s="59"/>
    </row>
    <row r="50" spans="1:11" s="5" customFormat="1" x14ac:dyDescent="0.2">
      <c r="A50" s="80"/>
      <c r="B50" s="78"/>
      <c r="C50" s="122"/>
      <c r="D50" s="73"/>
      <c r="E50" s="122"/>
      <c r="F50" s="73"/>
      <c r="G50" s="122"/>
      <c r="H50" s="74"/>
    </row>
    <row r="51" spans="1:11" s="5" customFormat="1" x14ac:dyDescent="0.2">
      <c r="A51" s="76" t="s">
        <v>77</v>
      </c>
      <c r="B51" s="83" t="s">
        <v>78</v>
      </c>
      <c r="C51" s="111"/>
      <c r="D51" s="111"/>
      <c r="E51" s="111">
        <f>E52+E56+E59+E61</f>
        <v>12</v>
      </c>
      <c r="F51" s="111">
        <f>F52+F56+F59+F61</f>
        <v>4</v>
      </c>
      <c r="G51" s="111">
        <f>G52+G56+G59+G61</f>
        <v>12</v>
      </c>
      <c r="H51" s="114"/>
    </row>
    <row r="52" spans="1:11" s="5" customFormat="1" x14ac:dyDescent="0.2">
      <c r="A52" s="115" t="s">
        <v>79</v>
      </c>
      <c r="B52" s="116" t="s">
        <v>186</v>
      </c>
      <c r="C52" s="117"/>
      <c r="D52" s="117"/>
      <c r="E52" s="117">
        <f>E53+E54+E55</f>
        <v>12</v>
      </c>
      <c r="F52" s="117">
        <f>F53+F54+F55</f>
        <v>0</v>
      </c>
      <c r="G52" s="117">
        <f>G53+G54+G55</f>
        <v>0</v>
      </c>
      <c r="H52" s="118"/>
    </row>
    <row r="53" spans="1:11" s="5" customFormat="1" x14ac:dyDescent="0.2">
      <c r="A53" s="133" t="s">
        <v>114</v>
      </c>
      <c r="B53" s="78" t="s">
        <v>187</v>
      </c>
      <c r="C53" s="122"/>
      <c r="D53" s="73"/>
      <c r="E53" s="122">
        <v>4</v>
      </c>
      <c r="F53" s="73"/>
      <c r="G53" s="122"/>
      <c r="H53" s="74"/>
    </row>
    <row r="54" spans="1:11" s="5" customFormat="1" x14ac:dyDescent="0.2">
      <c r="A54" s="133" t="s">
        <v>188</v>
      </c>
      <c r="B54" s="78" t="s">
        <v>189</v>
      </c>
      <c r="C54" s="122"/>
      <c r="D54" s="73"/>
      <c r="E54" s="122">
        <v>4</v>
      </c>
      <c r="F54" s="73"/>
      <c r="G54" s="122"/>
      <c r="H54" s="74"/>
    </row>
    <row r="55" spans="1:11" s="5" customFormat="1" x14ac:dyDescent="0.2">
      <c r="A55" s="133" t="s">
        <v>190</v>
      </c>
      <c r="B55" s="78" t="s">
        <v>191</v>
      </c>
      <c r="C55" s="122"/>
      <c r="D55" s="73"/>
      <c r="E55" s="122">
        <v>4</v>
      </c>
      <c r="F55" s="73"/>
      <c r="G55" s="122"/>
      <c r="H55" s="74"/>
    </row>
    <row r="56" spans="1:11" s="5" customFormat="1" ht="25.5" x14ac:dyDescent="0.2">
      <c r="A56" s="115" t="s">
        <v>80</v>
      </c>
      <c r="B56" s="116" t="s">
        <v>192</v>
      </c>
      <c r="C56" s="117"/>
      <c r="D56" s="117"/>
      <c r="E56" s="117"/>
      <c r="F56" s="117"/>
      <c r="G56" s="117">
        <f>G57+G58</f>
        <v>8</v>
      </c>
      <c r="H56" s="119"/>
    </row>
    <row r="57" spans="1:11" s="5" customFormat="1" x14ac:dyDescent="0.2">
      <c r="A57" s="133" t="s">
        <v>116</v>
      </c>
      <c r="B57" s="148" t="s">
        <v>192</v>
      </c>
      <c r="C57" s="122"/>
      <c r="D57" s="73"/>
      <c r="E57" s="122"/>
      <c r="F57" s="73"/>
      <c r="G57" s="122">
        <v>4</v>
      </c>
      <c r="H57" s="74"/>
    </row>
    <row r="58" spans="1:11" s="5" customFormat="1" ht="25.5" x14ac:dyDescent="0.2">
      <c r="A58" s="133" t="s">
        <v>215</v>
      </c>
      <c r="B58" s="148" t="s">
        <v>269</v>
      </c>
      <c r="C58" s="122"/>
      <c r="D58" s="73"/>
      <c r="E58" s="122"/>
      <c r="F58" s="73"/>
      <c r="G58" s="122">
        <v>4</v>
      </c>
      <c r="H58" s="74"/>
    </row>
    <row r="59" spans="1:11" s="5" customFormat="1" ht="25.5" x14ac:dyDescent="0.2">
      <c r="A59" s="149" t="s">
        <v>81</v>
      </c>
      <c r="B59" s="120" t="s">
        <v>212</v>
      </c>
      <c r="C59" s="121"/>
      <c r="D59" s="121"/>
      <c r="E59" s="121"/>
      <c r="F59" s="121"/>
      <c r="G59" s="117">
        <f>G60</f>
        <v>4</v>
      </c>
      <c r="H59" s="119"/>
    </row>
    <row r="60" spans="1:11" s="5" customFormat="1" x14ac:dyDescent="0.2">
      <c r="A60" s="133" t="s">
        <v>117</v>
      </c>
      <c r="B60" s="79" t="s">
        <v>194</v>
      </c>
      <c r="C60" s="123"/>
      <c r="D60" s="75"/>
      <c r="E60" s="123"/>
      <c r="F60" s="75"/>
      <c r="G60" s="122">
        <v>4</v>
      </c>
      <c r="H60" s="74"/>
    </row>
    <row r="61" spans="1:11" s="5" customFormat="1" ht="12.75" customHeight="1" x14ac:dyDescent="0.2">
      <c r="A61" s="149" t="s">
        <v>84</v>
      </c>
      <c r="B61" s="120" t="s">
        <v>213</v>
      </c>
      <c r="C61" s="117"/>
      <c r="D61" s="117"/>
      <c r="E61" s="117"/>
      <c r="F61" s="117">
        <f>F62</f>
        <v>4</v>
      </c>
      <c r="G61" s="117">
        <f>G62</f>
        <v>0</v>
      </c>
      <c r="H61" s="119"/>
      <c r="I61" s="71"/>
    </row>
    <row r="62" spans="1:11" x14ac:dyDescent="0.2">
      <c r="A62" s="133" t="s">
        <v>139</v>
      </c>
      <c r="B62" s="79" t="s">
        <v>197</v>
      </c>
      <c r="C62" s="122"/>
      <c r="D62" s="73"/>
      <c r="E62" s="122"/>
      <c r="F62" s="73">
        <v>4</v>
      </c>
      <c r="G62" s="122"/>
      <c r="H62" s="74"/>
    </row>
    <row r="63" spans="1:11" x14ac:dyDescent="0.2">
      <c r="A63" s="472" t="s">
        <v>298</v>
      </c>
      <c r="B63" s="473"/>
      <c r="C63" s="125">
        <f>C26+C6</f>
        <v>32</v>
      </c>
      <c r="D63" s="125">
        <f>D26+D6</f>
        <v>28</v>
      </c>
      <c r="E63" s="125">
        <f>E26</f>
        <v>34</v>
      </c>
      <c r="F63" s="125">
        <f>F26+F6</f>
        <v>30</v>
      </c>
      <c r="G63" s="130">
        <f>G26+G6</f>
        <v>40</v>
      </c>
      <c r="H63" s="130">
        <f>SUM(H35:H62)</f>
        <v>0</v>
      </c>
    </row>
    <row r="64" spans="1:11" x14ac:dyDescent="0.2">
      <c r="D64" s="48"/>
    </row>
    <row r="66" spans="2:2" x14ac:dyDescent="0.2">
      <c r="B66" s="40"/>
    </row>
    <row r="67" spans="2:2" x14ac:dyDescent="0.2">
      <c r="B67" s="40"/>
    </row>
    <row r="68" spans="2:2" x14ac:dyDescent="0.2">
      <c r="B68" s="40"/>
    </row>
  </sheetData>
  <mergeCells count="9">
    <mergeCell ref="A63:B63"/>
    <mergeCell ref="C4:D4"/>
    <mergeCell ref="E4:F4"/>
    <mergeCell ref="A1:E1"/>
    <mergeCell ref="A2:A5"/>
    <mergeCell ref="B2:B5"/>
    <mergeCell ref="A26:B26"/>
    <mergeCell ref="C2:H3"/>
    <mergeCell ref="G4:H4"/>
  </mergeCells>
  <pageMargins left="0.59055118110236227" right="0.31496062992125984" top="0.74803149606299213" bottom="0.74803149606299213" header="0.31496062992125984" footer="0.31496062992125984"/>
  <pageSetup paperSize="9" scale="84" orientation="portrait" r:id="rId1"/>
  <rowBreaks count="1" manualBreakCount="1">
    <brk id="6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Титульный лист</vt:lpstr>
      <vt:lpstr>1 Сводные данные</vt:lpstr>
      <vt:lpstr>График </vt:lpstr>
      <vt:lpstr>2 План УП </vt:lpstr>
      <vt:lpstr>3 Кабинеты</vt:lpstr>
      <vt:lpstr>4 ПЗ</vt:lpstr>
      <vt:lpstr>Консультации</vt:lpstr>
      <vt:lpstr>'1 Сводные данные'!Область_печати</vt:lpstr>
      <vt:lpstr>'2 План УП '!Область_печати</vt:lpstr>
      <vt:lpstr>'3 Кабинеты'!Область_печати</vt:lpstr>
      <vt:lpstr>'4 ПЗ'!Область_печати</vt:lpstr>
      <vt:lpstr>'График '!Область_печати</vt:lpstr>
      <vt:lpstr>Консультации!Область_печати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Пользователь</cp:lastModifiedBy>
  <cp:lastPrinted>2022-07-27T12:27:31Z</cp:lastPrinted>
  <dcterms:created xsi:type="dcterms:W3CDTF">2000-06-29T10:31:41Z</dcterms:created>
  <dcterms:modified xsi:type="dcterms:W3CDTF">2022-08-29T07:37:34Z</dcterms:modified>
</cp:coreProperties>
</file>