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120" yWindow="-120" windowWidth="19440" windowHeight="15600" activeTab="3"/>
  </bookViews>
  <sheets>
    <sheet name="Титульный лист" sheetId="7" r:id="rId1"/>
    <sheet name="1 Сводные данные" sheetId="8" r:id="rId2"/>
    <sheet name="График " sheetId="4" r:id="rId3"/>
    <sheet name="2 План УП " sheetId="9" r:id="rId4"/>
    <sheet name="3 Кабинеты" sheetId="10" r:id="rId5"/>
    <sheet name="4 ПЗ" sheetId="11" r:id="rId6"/>
  </sheets>
  <definedNames>
    <definedName name="_xlnm.Print_Area" localSheetId="3">'2 План УП '!$A$1:$W$126</definedName>
    <definedName name="_xlnm.Print_Area" localSheetId="4">'3 Кабинеты'!$A$1:$C$80</definedName>
    <definedName name="_xlnm.Print_Area" localSheetId="5">'4 ПЗ'!$A$1:$P$142</definedName>
    <definedName name="_xlnm.Print_Area" localSheetId="2">'График '!$A$1:$CB$56</definedName>
    <definedName name="_xlnm.Print_Area" localSheetId="0">'Титульный лист'!$A$1:$BL$65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B18" i="4" l="1"/>
  <c r="I7" i="8"/>
  <c r="T85" i="9" l="1"/>
  <c r="V59" i="9"/>
  <c r="W103" i="9"/>
  <c r="W102" i="9"/>
  <c r="V102" i="9"/>
  <c r="U102" i="9"/>
  <c r="W101" i="9"/>
  <c r="V101" i="9"/>
  <c r="T101" i="9"/>
  <c r="I59" i="9"/>
  <c r="I85" i="9"/>
  <c r="I77" i="9"/>
  <c r="I70" i="9"/>
  <c r="G59" i="9"/>
  <c r="G70" i="9"/>
  <c r="G77" i="9"/>
  <c r="G85" i="9"/>
  <c r="P85" i="9"/>
  <c r="O85" i="9"/>
  <c r="N85" i="9"/>
  <c r="M85" i="9"/>
  <c r="K85" i="9"/>
  <c r="L85" i="9"/>
  <c r="J85" i="9"/>
  <c r="H85" i="9"/>
  <c r="P77" i="9"/>
  <c r="O77" i="9"/>
  <c r="N77" i="9"/>
  <c r="M77" i="9"/>
  <c r="K77" i="9"/>
  <c r="L77" i="9"/>
  <c r="J77" i="9"/>
  <c r="H77" i="9"/>
  <c r="P70" i="9"/>
  <c r="O70" i="9"/>
  <c r="N70" i="9"/>
  <c r="M70" i="9"/>
  <c r="K70" i="9"/>
  <c r="L70" i="9"/>
  <c r="J70" i="9"/>
  <c r="H70" i="9"/>
  <c r="P59" i="9"/>
  <c r="P58" i="9" s="1"/>
  <c r="O59" i="9"/>
  <c r="N59" i="9"/>
  <c r="N58" i="9" s="1"/>
  <c r="N94" i="9" s="1"/>
  <c r="N95" i="9" s="1"/>
  <c r="M59" i="9"/>
  <c r="K59" i="9"/>
  <c r="L59" i="9"/>
  <c r="J59" i="9"/>
  <c r="J58" i="9" s="1"/>
  <c r="H59" i="9"/>
  <c r="H58" i="9" s="1"/>
  <c r="P31" i="9"/>
  <c r="P37" i="9"/>
  <c r="P41" i="9"/>
  <c r="O41" i="9"/>
  <c r="N41" i="9"/>
  <c r="M41" i="9"/>
  <c r="K41" i="9"/>
  <c r="L41" i="9"/>
  <c r="J41" i="9"/>
  <c r="I41" i="9"/>
  <c r="H41" i="9"/>
  <c r="G41" i="9"/>
  <c r="O37" i="9"/>
  <c r="N37" i="9"/>
  <c r="M37" i="9"/>
  <c r="L37" i="9"/>
  <c r="J37" i="9"/>
  <c r="I37" i="9"/>
  <c r="H37" i="9"/>
  <c r="G37" i="9"/>
  <c r="O31" i="9"/>
  <c r="N31" i="9"/>
  <c r="M31" i="9"/>
  <c r="L31" i="9"/>
  <c r="J31" i="9"/>
  <c r="I31" i="9"/>
  <c r="H31" i="9"/>
  <c r="H94" i="9" s="1"/>
  <c r="H95" i="9" s="1"/>
  <c r="G31" i="9"/>
  <c r="M58" i="9" l="1"/>
  <c r="M94" i="9" s="1"/>
  <c r="M95" i="9" s="1"/>
  <c r="O58" i="9"/>
  <c r="L58" i="9"/>
  <c r="K58" i="9"/>
  <c r="I58" i="9"/>
  <c r="G58" i="9"/>
  <c r="T59" i="9"/>
  <c r="W77" i="9" l="1"/>
  <c r="W70" i="9"/>
  <c r="V85" i="9"/>
  <c r="U59" i="9"/>
  <c r="S59" i="9"/>
  <c r="W85" i="9"/>
  <c r="U85" i="9"/>
  <c r="V77" i="9"/>
  <c r="U77" i="9"/>
  <c r="T77" i="9"/>
  <c r="V70" i="9"/>
  <c r="U70" i="9"/>
  <c r="W59" i="9"/>
  <c r="W41" i="9"/>
  <c r="V41" i="9"/>
  <c r="U41" i="9"/>
  <c r="W37" i="9"/>
  <c r="V37" i="9"/>
  <c r="U37" i="9"/>
  <c r="W31" i="9"/>
  <c r="V31" i="9"/>
  <c r="U31" i="9"/>
  <c r="U58" i="9" l="1"/>
  <c r="U94" i="9" s="1"/>
  <c r="W58" i="9"/>
  <c r="W94" i="9" s="1"/>
  <c r="W100" i="9" s="1"/>
  <c r="V58" i="9"/>
  <c r="V94" i="9" s="1"/>
  <c r="T70" i="9"/>
  <c r="T58" i="9"/>
  <c r="T41" i="9"/>
  <c r="T37" i="9"/>
  <c r="T31" i="9"/>
  <c r="S85" i="9"/>
  <c r="S77" i="9"/>
  <c r="S70" i="9"/>
  <c r="S41" i="9"/>
  <c r="S37" i="9"/>
  <c r="S31" i="9"/>
  <c r="V95" i="9" l="1"/>
  <c r="V100" i="9"/>
  <c r="U95" i="9"/>
  <c r="U100" i="9"/>
  <c r="W96" i="9"/>
  <c r="W95" i="9"/>
  <c r="U96" i="9"/>
  <c r="V96" i="9"/>
  <c r="S94" i="9"/>
  <c r="T94" i="9"/>
  <c r="T100" i="9" s="1"/>
  <c r="S58" i="9"/>
  <c r="R26" i="9"/>
  <c r="Q26" i="9"/>
  <c r="L26" i="9"/>
  <c r="J26" i="9"/>
  <c r="I26" i="9"/>
  <c r="G26" i="9"/>
  <c r="R23" i="9"/>
  <c r="Q23" i="9"/>
  <c r="L23" i="9"/>
  <c r="J23" i="9"/>
  <c r="I23" i="9"/>
  <c r="G23" i="9"/>
  <c r="R13" i="9"/>
  <c r="Q13" i="9"/>
  <c r="L13" i="9"/>
  <c r="J13" i="9"/>
  <c r="I13" i="9"/>
  <c r="G13" i="9"/>
  <c r="S95" i="9" l="1"/>
  <c r="S100" i="9"/>
  <c r="T96" i="9"/>
  <c r="T95" i="9"/>
  <c r="Q12" i="9"/>
  <c r="P13" i="9"/>
  <c r="P12" i="9" s="1"/>
  <c r="P94" i="9" s="1"/>
  <c r="P95" i="9" s="1"/>
  <c r="J12" i="9"/>
  <c r="J94" i="9" s="1"/>
  <c r="J95" i="9" s="1"/>
  <c r="L12" i="9" l="1"/>
  <c r="L94" i="9" s="1"/>
  <c r="L95" i="9" s="1"/>
  <c r="R12" i="9"/>
  <c r="G12" i="9"/>
  <c r="G94" i="9" s="1"/>
  <c r="G95" i="9" s="1"/>
  <c r="I12" i="9"/>
  <c r="I94" i="9" s="1"/>
  <c r="I95" i="9" s="1"/>
  <c r="K94" i="9" l="1"/>
  <c r="Q96" i="9"/>
  <c r="R96" i="9"/>
  <c r="S96" i="9" l="1"/>
  <c r="R94" i="9"/>
  <c r="Q94" i="9"/>
  <c r="Q95" i="9" l="1"/>
  <c r="Q100" i="9"/>
  <c r="R95" i="9"/>
  <c r="R100" i="9"/>
  <c r="BP16" i="4"/>
  <c r="I5" i="8" l="1"/>
  <c r="H9" i="8"/>
  <c r="G9" i="8"/>
  <c r="F9" i="8"/>
  <c r="E9" i="8"/>
  <c r="D9" i="8"/>
  <c r="C9" i="8"/>
  <c r="B9" i="8"/>
  <c r="I6" i="8"/>
  <c r="I8" i="8"/>
  <c r="CB17" i="4"/>
  <c r="CB16" i="4"/>
  <c r="BR20" i="4"/>
  <c r="BS20" i="4"/>
  <c r="BT20" i="4"/>
  <c r="BU20" i="4"/>
  <c r="BV20" i="4"/>
  <c r="BX20" i="4"/>
  <c r="BY20" i="4"/>
  <c r="BZ20" i="4"/>
  <c r="CA20" i="4"/>
  <c r="I9" i="8" l="1"/>
  <c r="CB19" i="4"/>
  <c r="CB20" i="4" s="1"/>
  <c r="BP20" i="4"/>
</calcChain>
</file>

<file path=xl/sharedStrings.xml><?xml version="1.0" encoding="utf-8"?>
<sst xmlns="http://schemas.openxmlformats.org/spreadsheetml/2006/main" count="495" uniqueCount="373">
  <si>
    <t>сентябрь</t>
  </si>
  <si>
    <t>октябрь</t>
  </si>
  <si>
    <t>ноябрь</t>
  </si>
  <si>
    <t>декабрь</t>
  </si>
  <si>
    <t>январь</t>
  </si>
  <si>
    <t>февраль</t>
  </si>
  <si>
    <t>март</t>
  </si>
  <si>
    <t>апрель</t>
  </si>
  <si>
    <t>май</t>
  </si>
  <si>
    <t>июнь</t>
  </si>
  <si>
    <t>июль</t>
  </si>
  <si>
    <t>август</t>
  </si>
  <si>
    <t>КУРСЫ</t>
  </si>
  <si>
    <t>каникулы</t>
  </si>
  <si>
    <t>Всего недель</t>
  </si>
  <si>
    <t>13     19</t>
  </si>
  <si>
    <t>15      21</t>
  </si>
  <si>
    <t>22      28</t>
  </si>
  <si>
    <t>недель</t>
  </si>
  <si>
    <t>часов</t>
  </si>
  <si>
    <t>по спец</t>
  </si>
  <si>
    <t>преддип</t>
  </si>
  <si>
    <t>Теор. обучен.</t>
  </si>
  <si>
    <t>учебн.</t>
  </si>
  <si>
    <t>Произ. практика</t>
  </si>
  <si>
    <t>курс</t>
  </si>
  <si>
    <t>19     25</t>
  </si>
  <si>
    <t>16      22</t>
  </si>
  <si>
    <t>23      29</t>
  </si>
  <si>
    <t>20      26</t>
  </si>
  <si>
    <t>4        10</t>
  </si>
  <si>
    <t>11    17</t>
  </si>
  <si>
    <t>6         12</t>
  </si>
  <si>
    <t>Индекс</t>
  </si>
  <si>
    <t>Всего</t>
  </si>
  <si>
    <t>ОГСЭ.01</t>
  </si>
  <si>
    <t>ОГСЭ.03</t>
  </si>
  <si>
    <t>Иностранный язык</t>
  </si>
  <si>
    <t>Физическая культура</t>
  </si>
  <si>
    <t>ЕН.01</t>
  </si>
  <si>
    <t>Наименование</t>
  </si>
  <si>
    <t>ОГСЭ.00</t>
  </si>
  <si>
    <t>ЕН.00</t>
  </si>
  <si>
    <t>ОГСЭ.02</t>
  </si>
  <si>
    <t>пп</t>
  </si>
  <si>
    <t>Условные обозначения:</t>
  </si>
  <si>
    <t>-теоретическое обучение</t>
  </si>
  <si>
    <t>-промежуточная аттестация</t>
  </si>
  <si>
    <t>-каникулы</t>
  </si>
  <si>
    <t>стажиров</t>
  </si>
  <si>
    <t>Основы философии</t>
  </si>
  <si>
    <t>ОГСЭ.04</t>
  </si>
  <si>
    <t>Математика</t>
  </si>
  <si>
    <t>ЕН.02</t>
  </si>
  <si>
    <t>Безопасность жизнедеятельности</t>
  </si>
  <si>
    <t>пс</t>
  </si>
  <si>
    <t>диплом. проект.</t>
  </si>
  <si>
    <t>18    24</t>
  </si>
  <si>
    <t>Экз.сессии, нед</t>
  </si>
  <si>
    <t>История</t>
  </si>
  <si>
    <t>Профессиональный цикл</t>
  </si>
  <si>
    <t>ОП.00</t>
  </si>
  <si>
    <t>ОП.01</t>
  </si>
  <si>
    <t>ОП.02</t>
  </si>
  <si>
    <t>ОП.03</t>
  </si>
  <si>
    <t>ОП.04</t>
  </si>
  <si>
    <t>ОП.05</t>
  </si>
  <si>
    <t>ОП.06</t>
  </si>
  <si>
    <t>ОП.07</t>
  </si>
  <si>
    <t>ОП.08</t>
  </si>
  <si>
    <t>ОП.09</t>
  </si>
  <si>
    <t>ПМ.01</t>
  </si>
  <si>
    <t>ПМ.02</t>
  </si>
  <si>
    <t>ПМ.03</t>
  </si>
  <si>
    <t>Правовое обеспечение профессиональной деятельности</t>
  </si>
  <si>
    <t>ОП.10</t>
  </si>
  <si>
    <t>ПМ.04</t>
  </si>
  <si>
    <t>Курсы</t>
  </si>
  <si>
    <t>Обучение по дисциплинам и междисциплинарным курсам</t>
  </si>
  <si>
    <t>Учебная практика</t>
  </si>
  <si>
    <t>Производственная практика</t>
  </si>
  <si>
    <t>Промежуточная аттестация</t>
  </si>
  <si>
    <t>Государственная итоговая аттестация</t>
  </si>
  <si>
    <t>Каникулы</t>
  </si>
  <si>
    <t>по профилю специальности</t>
  </si>
  <si>
    <t>преддипломная</t>
  </si>
  <si>
    <t>Наименование циклов,  дисциплин, профессиональных модулей, МДК, практик</t>
  </si>
  <si>
    <t>Формы промежуточной аттестации</t>
  </si>
  <si>
    <t>1 курс</t>
  </si>
  <si>
    <t>2 курс</t>
  </si>
  <si>
    <t>занятий в подгруппах (лаб. и прак. занятий)</t>
  </si>
  <si>
    <t>курсовых работ (проектов)</t>
  </si>
  <si>
    <t>1 сем.</t>
  </si>
  <si>
    <t>2 сем.</t>
  </si>
  <si>
    <t>3 сем.</t>
  </si>
  <si>
    <t>4 сем.</t>
  </si>
  <si>
    <t>нед.</t>
  </si>
  <si>
    <t>нед</t>
  </si>
  <si>
    <t>Общий гуманитарный и социально-экономический цикл</t>
  </si>
  <si>
    <t>Математический и общий естественнонаучный цикл</t>
  </si>
  <si>
    <t>Общепрофессиональный цикл</t>
  </si>
  <si>
    <t>ОП.11</t>
  </si>
  <si>
    <t>ОП.12</t>
  </si>
  <si>
    <t>МДК.01.01</t>
  </si>
  <si>
    <t>МДК.02.01</t>
  </si>
  <si>
    <t>МДК.02.02</t>
  </si>
  <si>
    <t>МДК.03.01</t>
  </si>
  <si>
    <t>Недельная нагрузка, час</t>
  </si>
  <si>
    <t>Преддипломная практика</t>
  </si>
  <si>
    <t>дисциплин и МДК</t>
  </si>
  <si>
    <t>учебной практики</t>
  </si>
  <si>
    <t>1.Программа базовой подготовки</t>
  </si>
  <si>
    <t>1.1. Выпускная квалификационная работа</t>
  </si>
  <si>
    <t>экзаменов</t>
  </si>
  <si>
    <t>дифф. зачётов</t>
  </si>
  <si>
    <t>зачётов</t>
  </si>
  <si>
    <t>№</t>
  </si>
  <si>
    <t>социально-экономических дисциплин;</t>
  </si>
  <si>
    <t>иностранного языка;</t>
  </si>
  <si>
    <t>Лаборатории:</t>
  </si>
  <si>
    <t>Спортивный комплекс:</t>
  </si>
  <si>
    <t>открытый стадион широкого профиля с элементами полосы препятствий;</t>
  </si>
  <si>
    <t>Залы:</t>
  </si>
  <si>
    <t>библиотека, читальный зал с выходом в сеть Интернет;</t>
  </si>
  <si>
    <t>актовый зал.</t>
  </si>
  <si>
    <t>МДК.04.01</t>
  </si>
  <si>
    <t>уч</t>
  </si>
  <si>
    <t>-выполнение ВКР</t>
  </si>
  <si>
    <t>- защита ВКР</t>
  </si>
  <si>
    <t>Защита ВКР</t>
  </si>
  <si>
    <t>математики;</t>
  </si>
  <si>
    <t>экономики организации;</t>
  </si>
  <si>
    <t>документационного обеспечения управления;</t>
  </si>
  <si>
    <t>бухгалтерского учёта, налогообложения и аудита;</t>
  </si>
  <si>
    <t>анализа финансово-хозяйственной деятельности;</t>
  </si>
  <si>
    <t>информационных технологий в профессиональной деятельности;</t>
  </si>
  <si>
    <t>учебная бухгалтерия.</t>
  </si>
  <si>
    <t xml:space="preserve">- учебная практика </t>
  </si>
  <si>
    <t>самостоятельная учебная работа</t>
  </si>
  <si>
    <t>Распределение обязательной (аудиторной) нагрузки по курсам и семестрам/триместрам (час. в семестр/триместр)</t>
  </si>
  <si>
    <t>производств. практики</t>
  </si>
  <si>
    <t>преддиплом. практики</t>
  </si>
  <si>
    <t>О.00</t>
  </si>
  <si>
    <t>Общеобразовательный   цикл</t>
  </si>
  <si>
    <t>Основы безопасности жизнедеятельности</t>
  </si>
  <si>
    <t>2курс</t>
  </si>
  <si>
    <t>3 курс</t>
  </si>
  <si>
    <t>ОП.13</t>
  </si>
  <si>
    <t>"_____" ____________ 20_____ г.</t>
  </si>
  <si>
    <t xml:space="preserve">Профиль получаемого профессионального </t>
  </si>
  <si>
    <t>ОУД.00</t>
  </si>
  <si>
    <t>ОУД.01</t>
  </si>
  <si>
    <t>ОУД.02</t>
  </si>
  <si>
    <t>ОУД.03</t>
  </si>
  <si>
    <t>ОУД.04</t>
  </si>
  <si>
    <t>ОУД.05</t>
  </si>
  <si>
    <t>Экология</t>
  </si>
  <si>
    <t>ОУД.07</t>
  </si>
  <si>
    <t>ОУД.08</t>
  </si>
  <si>
    <t>ОУД.09</t>
  </si>
  <si>
    <t xml:space="preserve">Информатика </t>
  </si>
  <si>
    <t>Дополнительные учебные дисциплины</t>
  </si>
  <si>
    <t>Технология</t>
  </si>
  <si>
    <t>9      15</t>
  </si>
  <si>
    <t>25      31</t>
  </si>
  <si>
    <t>2        8</t>
  </si>
  <si>
    <t>ОУД.11</t>
  </si>
  <si>
    <t>ОУД.13</t>
  </si>
  <si>
    <t>ОУД.14</t>
  </si>
  <si>
    <t>ОУД.10</t>
  </si>
  <si>
    <t>1     7</t>
  </si>
  <si>
    <t>8      14</t>
  </si>
  <si>
    <t>29.09  - 05.10</t>
  </si>
  <si>
    <t>27.10 – 02.11</t>
  </si>
  <si>
    <t>3       9</t>
  </si>
  <si>
    <t>10      16</t>
  </si>
  <si>
    <t>17      23</t>
  </si>
  <si>
    <t>29.12 – 04.01</t>
  </si>
  <si>
    <t>5     11</t>
  </si>
  <si>
    <t>12      18</t>
  </si>
  <si>
    <t>24      30</t>
  </si>
  <si>
    <t>26.01      01.02</t>
  </si>
  <si>
    <t>2      8</t>
  </si>
  <si>
    <t>23.02-     01.03</t>
  </si>
  <si>
    <t>30.03 - 05.04</t>
  </si>
  <si>
    <t>27.04    03.05</t>
  </si>
  <si>
    <t>29.06 - 05.07</t>
  </si>
  <si>
    <t>27.07      02.08</t>
  </si>
  <si>
    <t>спортивный зал, тренажерный зал, теннисный зал;</t>
  </si>
  <si>
    <t>1.5 Сводные данные по бюджету времени (в неделях)</t>
  </si>
  <si>
    <t>4. Перечень кабинетов, лабораторий, мастерских и других помещений</t>
  </si>
  <si>
    <t>*</t>
  </si>
  <si>
    <t>5 сем.</t>
  </si>
  <si>
    <r>
      <t xml:space="preserve">Выполнение выпускной квалификационной работы с </t>
    </r>
    <r>
      <rPr>
        <b/>
        <sz val="8"/>
        <rFont val="Times New Roman"/>
        <family val="1"/>
        <charset val="204"/>
      </rPr>
      <t>18.05</t>
    </r>
    <r>
      <rPr>
        <sz val="8"/>
        <rFont val="Times New Roman"/>
        <family val="1"/>
        <charset val="204"/>
      </rPr>
      <t xml:space="preserve"> по </t>
    </r>
    <r>
      <rPr>
        <b/>
        <sz val="8"/>
        <rFont val="Times New Roman"/>
        <family val="1"/>
        <charset val="204"/>
      </rPr>
      <t>14.06</t>
    </r>
    <r>
      <rPr>
        <sz val="8"/>
        <rFont val="Times New Roman"/>
        <family val="1"/>
        <charset val="204"/>
      </rPr>
      <t xml:space="preserve"> (всего 4 нед.)</t>
    </r>
  </si>
  <si>
    <t>зачетная неделя</t>
  </si>
  <si>
    <t>-производственная практика по профилю специальности</t>
  </si>
  <si>
    <t xml:space="preserve"> практика преддипломная</t>
  </si>
  <si>
    <t>Консультации (4 часа на обучающегося)</t>
  </si>
  <si>
    <t>Астрономия</t>
  </si>
  <si>
    <t>ОУД.15</t>
  </si>
  <si>
    <t>Литература</t>
  </si>
  <si>
    <t xml:space="preserve">Русский язык  </t>
  </si>
  <si>
    <t>Иностранный язык в профессиональной деятельности</t>
  </si>
  <si>
    <t>Психология общения</t>
  </si>
  <si>
    <t>УП.01</t>
  </si>
  <si>
    <t>ПП.02</t>
  </si>
  <si>
    <t>ПП.01</t>
  </si>
  <si>
    <t>экзамены</t>
  </si>
  <si>
    <t>зачеты</t>
  </si>
  <si>
    <t>в том числе</t>
  </si>
  <si>
    <t>промежуточная аттестация</t>
  </si>
  <si>
    <t>16 нед.</t>
  </si>
  <si>
    <t>22 нед.</t>
  </si>
  <si>
    <t>Объем образовательной нагрузки</t>
  </si>
  <si>
    <t>всего занятий</t>
  </si>
  <si>
    <t>теоретическое обучение</t>
  </si>
  <si>
    <t>лабораторные и практические занятия</t>
  </si>
  <si>
    <t>по практикам производственным и учебным</t>
  </si>
  <si>
    <t>консультации</t>
  </si>
  <si>
    <t>нагрузка по дисциплинам и МДК</t>
  </si>
  <si>
    <t>Объем образовательной программы в академических часах</t>
  </si>
  <si>
    <t>Во взаимодействии с преподавателем</t>
  </si>
  <si>
    <t>13</t>
  </si>
  <si>
    <t>-/э</t>
  </si>
  <si>
    <t>-/дз</t>
  </si>
  <si>
    <t>ОУД.06</t>
  </si>
  <si>
    <t>Общие учебные дисциплины из обязательных предметных областей</t>
  </si>
  <si>
    <t>Учебные дисциплины по выбору из обязательных предметных областей</t>
  </si>
  <si>
    <t>Обществознание</t>
  </si>
  <si>
    <t>дз</t>
  </si>
  <si>
    <t>17 нед.</t>
  </si>
  <si>
    <t>з/дз</t>
  </si>
  <si>
    <t>24</t>
  </si>
  <si>
    <t>Всего  по образовательной программе</t>
  </si>
  <si>
    <t xml:space="preserve">Всего  </t>
  </si>
  <si>
    <r>
      <t xml:space="preserve">Защита выпускной квалификационной работы с </t>
    </r>
    <r>
      <rPr>
        <b/>
        <sz val="8"/>
        <rFont val="Times New Roman"/>
        <family val="1"/>
        <charset val="204"/>
      </rPr>
      <t>15.06</t>
    </r>
    <r>
      <rPr>
        <sz val="8"/>
        <rFont val="Times New Roman"/>
        <family val="1"/>
        <charset val="204"/>
      </rPr>
      <t xml:space="preserve"> по</t>
    </r>
    <r>
      <rPr>
        <b/>
        <sz val="8"/>
        <rFont val="Times New Roman"/>
        <family val="1"/>
        <charset val="204"/>
      </rPr>
      <t xml:space="preserve"> 21.06</t>
    </r>
    <r>
      <rPr>
        <sz val="8"/>
        <rFont val="Times New Roman"/>
        <family val="1"/>
        <charset val="204"/>
      </rPr>
      <t xml:space="preserve"> (всего 1 нед.)</t>
    </r>
  </si>
  <si>
    <r>
      <t xml:space="preserve">Вылолнение демонстрационного экзамена </t>
    </r>
    <r>
      <rPr>
        <b/>
        <sz val="8"/>
        <rFont val="Times New Roman"/>
        <family val="1"/>
        <charset val="204"/>
      </rPr>
      <t>с 22.06 по 28.06</t>
    </r>
    <r>
      <rPr>
        <sz val="8"/>
        <rFont val="Times New Roman"/>
        <family val="1"/>
        <charset val="204"/>
      </rPr>
      <t xml:space="preserve"> (всего 1 нед.)</t>
    </r>
  </si>
  <si>
    <t>основ предпринимательской деятельности;</t>
  </si>
  <si>
    <t xml:space="preserve">безопасности жизнедеятельности  </t>
  </si>
  <si>
    <t>экологических основ природопользования;</t>
  </si>
  <si>
    <t>Кабинеты в соответствии с ФГОС СПО</t>
  </si>
  <si>
    <t>Кабинеты ГБПОУ РО "РАТК" в соответствии с рабочим учебным планом</t>
  </si>
  <si>
    <t>русского языка и литературы</t>
  </si>
  <si>
    <t>основ безопасности жизнедеятельности</t>
  </si>
  <si>
    <t>астрономии</t>
  </si>
  <si>
    <t xml:space="preserve">информатика и информационные системы </t>
  </si>
  <si>
    <t>правовое обеспечение профессиональной деятельности</t>
  </si>
  <si>
    <t>естествознание</t>
  </si>
  <si>
    <t>экологии</t>
  </si>
  <si>
    <t>русского языка и культуры речи</t>
  </si>
  <si>
    <t>статистики</t>
  </si>
  <si>
    <t>менеджмента</t>
  </si>
  <si>
    <t>маркетинга</t>
  </si>
  <si>
    <t>основ бизнес - планирования</t>
  </si>
  <si>
    <t>практических основ бухгалтерского учета</t>
  </si>
  <si>
    <t>бухгалтерская технология проведения и оформления инвентаризации</t>
  </si>
  <si>
    <t>организация расчетов с бюджетом и внебюджетными фондами</t>
  </si>
  <si>
    <t>технология составления бухгалтерской отчетности</t>
  </si>
  <si>
    <t>стрелковый тир в электронной модификации</t>
  </si>
  <si>
    <t>б/н</t>
  </si>
  <si>
    <t>финансов, денежного обращения и кредита;</t>
  </si>
  <si>
    <t>Родной язык</t>
  </si>
  <si>
    <t>ОУД.16</t>
  </si>
  <si>
    <t>индивидуальный учебный проект</t>
  </si>
  <si>
    <t>в форме практической подготоки</t>
  </si>
  <si>
    <t>***</t>
  </si>
  <si>
    <t xml:space="preserve">             3. План учебного процесса 23.02.07 Техническое обслуживание и ремонт двигателей, систем и агрегатов автомобилей</t>
  </si>
  <si>
    <t>Дз</t>
  </si>
  <si>
    <t>Физика</t>
  </si>
  <si>
    <t>Биология</t>
  </si>
  <si>
    <t>Химия</t>
  </si>
  <si>
    <t xml:space="preserve">ОГСЭ.05 </t>
  </si>
  <si>
    <t>ЕН.03</t>
  </si>
  <si>
    <t>Инженерная графика</t>
  </si>
  <si>
    <t>Техническая механика</t>
  </si>
  <si>
    <t>Электротехника и электроника</t>
  </si>
  <si>
    <t>Материаловедение</t>
  </si>
  <si>
    <t>Метрология, стандартизация, сертификация</t>
  </si>
  <si>
    <t>Информационные технологии в профессиональной деятельности</t>
  </si>
  <si>
    <t>Охрана труда</t>
  </si>
  <si>
    <t>Основы предпринимательсткой  деятельности, планирование карьеры и самозанятости</t>
  </si>
  <si>
    <t>Экономика  предприятия</t>
  </si>
  <si>
    <t>Электронные системы управления двигателем</t>
  </si>
  <si>
    <t>Бережливое производство</t>
  </si>
  <si>
    <t>П.00</t>
  </si>
  <si>
    <t>Техническое обслуживание и ремонт автотранспортных средств</t>
  </si>
  <si>
    <t>Устройство автомобилей</t>
  </si>
  <si>
    <t>МДК.01.02</t>
  </si>
  <si>
    <t>Автомобильные эксплуатационные материалы</t>
  </si>
  <si>
    <t>МДК.01.03</t>
  </si>
  <si>
    <t>Технологические процессы технического обслуживания и ремонта автомобилей</t>
  </si>
  <si>
    <t>МДК.01.04</t>
  </si>
  <si>
    <t>Техническое обслуживание и ремонт автомобильных двигателей</t>
  </si>
  <si>
    <t>МДК.01.05</t>
  </si>
  <si>
    <t>Техническое обслуживание и ремонт электрооборудования и электронных систем автомобилей</t>
  </si>
  <si>
    <t>МДК.01.06</t>
  </si>
  <si>
    <t>Техническое обслуивание и ремонт шасси автомобилей</t>
  </si>
  <si>
    <t>МДК.01.07</t>
  </si>
  <si>
    <t>Ремонт кузовов автомобилей</t>
  </si>
  <si>
    <t>Организация процессов по техническому обслуживанию и ремонту автотранспортных средств</t>
  </si>
  <si>
    <t>Техническая документация</t>
  </si>
  <si>
    <t>Управление процессом технического обслуживания и ремонта автомобилей</t>
  </si>
  <si>
    <t>МДК.02.03</t>
  </si>
  <si>
    <t>Управление коллективом исполнителей</t>
  </si>
  <si>
    <t>Организация процессов модернизации и модификации автотранспортных средств</t>
  </si>
  <si>
    <t>Особенности конструкции автотранспортных средств</t>
  </si>
  <si>
    <t>МДК.03.02</t>
  </si>
  <si>
    <t>Организация работ по модернизации автотранспортных средств</t>
  </si>
  <si>
    <t>МДК.03.03</t>
  </si>
  <si>
    <t>Тюнинг автомобилей</t>
  </si>
  <si>
    <t>МДК.03.04</t>
  </si>
  <si>
    <t>Производственное оборудование</t>
  </si>
  <si>
    <t>ПП.03</t>
  </si>
  <si>
    <t>Выполнение работ по одной или нескольким профессиям рабочих, должностям служащих</t>
  </si>
  <si>
    <t>ПМ.01.КЭ</t>
  </si>
  <si>
    <t>Квалификационный экзамен по модулю ПМ.01</t>
  </si>
  <si>
    <t>ПМ.02.КЭ</t>
  </si>
  <si>
    <t>Квалификационный экзамен по модулю ПМ.02</t>
  </si>
  <si>
    <t>ПМ.03.КЭ</t>
  </si>
  <si>
    <t>Квалификационный экзамен по модулю ПМ.03</t>
  </si>
  <si>
    <t>УП.04</t>
  </si>
  <si>
    <t>ПП.04</t>
  </si>
  <si>
    <t>ПМ.04.КЭ</t>
  </si>
  <si>
    <t>Квалификационный экзамен по модулю ПМ.04</t>
  </si>
  <si>
    <t>ПДП</t>
  </si>
  <si>
    <t>ПА.00</t>
  </si>
  <si>
    <t>ГИА.00</t>
  </si>
  <si>
    <t>Подготовка и защита ВКР</t>
  </si>
  <si>
    <t>Демонстрационный экзамен</t>
  </si>
  <si>
    <t>ОП.14</t>
  </si>
  <si>
    <t>ОП.15</t>
  </si>
  <si>
    <t>ОП.16</t>
  </si>
  <si>
    <t>Правила безопасности дорожного движения</t>
  </si>
  <si>
    <t>Техническое обслуживание и ремонт тормозных систем</t>
  </si>
  <si>
    <t>Технологии окраски автомобилей</t>
  </si>
  <si>
    <t>6 сем.</t>
  </si>
  <si>
    <t>4 курс</t>
  </si>
  <si>
    <t>20 нед.</t>
  </si>
  <si>
    <t>12 нед.</t>
  </si>
  <si>
    <t>УП.03</t>
  </si>
  <si>
    <t>УП.02</t>
  </si>
  <si>
    <t>18 нед.</t>
  </si>
  <si>
    <t>Слесарное дело и технические измерения</t>
  </si>
  <si>
    <t>5</t>
  </si>
  <si>
    <t>-/-/-/-/-/-/Дз</t>
  </si>
  <si>
    <t>-/-/-/-/Дз</t>
  </si>
  <si>
    <t>-/-/-/ДЗ</t>
  </si>
  <si>
    <t>з/з/з/з/з/з/Дз</t>
  </si>
  <si>
    <t>-/-/-/-/-/-/Ит</t>
  </si>
  <si>
    <t>-/-/Дз</t>
  </si>
  <si>
    <t>-/-/-/Дз</t>
  </si>
  <si>
    <t>-/-/Ит/Дз</t>
  </si>
  <si>
    <t>-/-/Ит/Э</t>
  </si>
  <si>
    <t>-/-/-/-/Э</t>
  </si>
  <si>
    <t>-/-/-/-/-/Дз</t>
  </si>
  <si>
    <t>-/-/-/-/-/-/З</t>
  </si>
  <si>
    <t>-/-/-/-/Ит/Дз</t>
  </si>
  <si>
    <t>-/-/-/-/-/Э</t>
  </si>
  <si>
    <t>-/-/э</t>
  </si>
  <si>
    <t>-/-/-/Э</t>
  </si>
  <si>
    <t>Квал.Э</t>
  </si>
  <si>
    <t>Компл.Экз</t>
  </si>
  <si>
    <r>
      <t xml:space="preserve">Квалификация: </t>
    </r>
    <r>
      <rPr>
        <b/>
        <sz val="14"/>
        <color rgb="FF000000"/>
        <rFont val="Times New Roman"/>
        <family val="1"/>
        <charset val="204"/>
      </rPr>
      <t>специалист</t>
    </r>
  </si>
  <si>
    <r>
      <t xml:space="preserve">Форма обучения - </t>
    </r>
    <r>
      <rPr>
        <b/>
        <sz val="14"/>
        <color rgb="FF000000"/>
        <rFont val="Times New Roman"/>
        <family val="1"/>
        <charset val="204"/>
      </rPr>
      <t>очная</t>
    </r>
  </si>
  <si>
    <r>
      <t xml:space="preserve">Нормативный срок обучения - </t>
    </r>
    <r>
      <rPr>
        <b/>
        <sz val="14"/>
        <color rgb="FF000000"/>
        <rFont val="Times New Roman"/>
        <family val="1"/>
        <charset val="204"/>
      </rPr>
      <t>3 года 10 месяцев</t>
    </r>
  </si>
  <si>
    <r>
      <t xml:space="preserve">на базе </t>
    </r>
    <r>
      <rPr>
        <b/>
        <sz val="14"/>
        <color rgb="FF000000"/>
        <rFont val="Times New Roman"/>
        <family val="1"/>
        <charset val="204"/>
      </rPr>
      <t xml:space="preserve">основного общего </t>
    </r>
    <r>
      <rPr>
        <sz val="14"/>
        <color rgb="FF000000"/>
        <rFont val="Times New Roman"/>
        <family val="1"/>
        <charset val="204"/>
      </rPr>
      <t xml:space="preserve">образования  </t>
    </r>
  </si>
  <si>
    <r>
      <t xml:space="preserve">образования - </t>
    </r>
    <r>
      <rPr>
        <b/>
        <sz val="14"/>
        <color theme="0"/>
        <rFont val="Times New Roman"/>
        <family val="1"/>
        <charset val="204"/>
      </rPr>
      <t>социально - экономический</t>
    </r>
    <r>
      <rPr>
        <sz val="14"/>
        <color theme="0"/>
        <rFont val="Times New Roman"/>
        <family val="1"/>
        <charset val="204"/>
      </rPr>
      <t xml:space="preserve"> </t>
    </r>
  </si>
  <si>
    <t>Профиль получаемого профессионального образования</t>
  </si>
  <si>
    <t>Технологический</t>
  </si>
  <si>
    <t>ВС</t>
  </si>
  <si>
    <t>военные сборы</t>
  </si>
  <si>
    <t>ДЭ</t>
  </si>
  <si>
    <t>Дем.экзамен</t>
  </si>
</sst>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0"/>
      <name val="Arial Cyr"/>
      <charset val="204"/>
    </font>
    <font>
      <b/>
      <sz val="7"/>
      <name val="Times New Roman"/>
      <family val="1"/>
    </font>
    <font>
      <sz val="8"/>
      <name val="Arial Cyr"/>
      <charset val="204"/>
    </font>
    <font>
      <sz val="7"/>
      <name val="Times New Roman"/>
      <family val="1"/>
    </font>
    <font>
      <b/>
      <sz val="8"/>
      <name val="Arial Cyr"/>
      <family val="2"/>
      <charset val="204"/>
    </font>
    <font>
      <sz val="8"/>
      <name val="Arial Cyr"/>
      <family val="2"/>
      <charset val="204"/>
    </font>
    <font>
      <sz val="7"/>
      <name val="Arial Cyr"/>
      <charset val="204"/>
    </font>
    <font>
      <sz val="7"/>
      <name val="Arial Cyr"/>
      <family val="2"/>
      <charset val="204"/>
    </font>
    <font>
      <b/>
      <sz val="7"/>
      <name val="Arial Cyr"/>
      <family val="2"/>
      <charset val="204"/>
    </font>
    <font>
      <sz val="9"/>
      <name val="Arial Cyr"/>
      <family val="2"/>
      <charset val="204"/>
    </font>
    <font>
      <b/>
      <sz val="8"/>
      <name val="Arial Cyr"/>
      <charset val="204"/>
    </font>
    <font>
      <sz val="7"/>
      <name val="Times New Roman"/>
      <family val="1"/>
      <charset val="204"/>
    </font>
    <font>
      <sz val="14"/>
      <name val="Arial Cyr"/>
      <charset val="204"/>
    </font>
    <font>
      <b/>
      <sz val="14"/>
      <name val="Arial Cyr"/>
      <charset val="204"/>
    </font>
    <font>
      <sz val="12"/>
      <name val="Arial Cyr"/>
      <charset val="204"/>
    </font>
    <font>
      <b/>
      <sz val="8"/>
      <name val="Times New Roman"/>
      <family val="1"/>
      <charset val="204"/>
    </font>
    <font>
      <sz val="8"/>
      <name val="Times New Roman"/>
      <family val="1"/>
      <charset val="204"/>
    </font>
    <font>
      <sz val="10"/>
      <name val="Times New Roman"/>
      <family val="1"/>
      <charset val="204"/>
    </font>
    <font>
      <sz val="8"/>
      <color rgb="FFFF0000"/>
      <name val="Arial Cyr"/>
      <family val="2"/>
      <charset val="204"/>
    </font>
    <font>
      <sz val="8"/>
      <color rgb="FF00B0F0"/>
      <name val="Arial Cyr"/>
      <family val="2"/>
      <charset val="204"/>
    </font>
    <font>
      <sz val="8"/>
      <color rgb="FFFF0000"/>
      <name val="Times New Roman"/>
      <family val="1"/>
      <charset val="204"/>
    </font>
    <font>
      <sz val="7"/>
      <color rgb="FFFF0000"/>
      <name val="Times New Roman"/>
      <family val="1"/>
    </font>
    <font>
      <sz val="7"/>
      <color theme="0"/>
      <name val="Times New Roman"/>
      <family val="1"/>
    </font>
    <font>
      <sz val="11"/>
      <name val="Times New Roman"/>
      <family val="1"/>
      <charset val="204"/>
    </font>
    <font>
      <b/>
      <sz val="12"/>
      <name val="Arial Cyr"/>
      <charset val="204"/>
    </font>
    <font>
      <sz val="14"/>
      <name val="Times New Roman"/>
      <family val="1"/>
      <charset val="204"/>
    </font>
    <font>
      <b/>
      <sz val="14"/>
      <name val="Times New Roman"/>
      <family val="1"/>
      <charset val="204"/>
    </font>
    <font>
      <sz val="9"/>
      <name val="Times New Roman"/>
      <family val="1"/>
      <charset val="204"/>
    </font>
    <font>
      <sz val="12"/>
      <name val="Times New Roman"/>
      <family val="1"/>
      <charset val="204"/>
    </font>
    <font>
      <sz val="14"/>
      <color rgb="FF000000"/>
      <name val="Times New Roman"/>
      <family val="1"/>
      <charset val="204"/>
    </font>
    <font>
      <b/>
      <sz val="14"/>
      <color rgb="FF000000"/>
      <name val="Times New Roman"/>
      <family val="1"/>
      <charset val="204"/>
    </font>
    <font>
      <sz val="14"/>
      <color theme="0"/>
      <name val="Times New Roman"/>
      <family val="1"/>
      <charset val="204"/>
    </font>
    <font>
      <b/>
      <sz val="14"/>
      <color theme="0"/>
      <name val="Times New Roman"/>
      <family val="1"/>
      <charset val="204"/>
    </font>
  </fonts>
  <fills count="20">
    <fill>
      <patternFill patternType="none"/>
    </fill>
    <fill>
      <patternFill patternType="gray125"/>
    </fill>
    <fill>
      <patternFill patternType="solid">
        <fgColor indexed="10"/>
        <bgColor indexed="64"/>
      </patternFill>
    </fill>
    <fill>
      <patternFill patternType="solid">
        <fgColor indexed="14"/>
        <bgColor indexed="64"/>
      </patternFill>
    </fill>
    <fill>
      <patternFill patternType="solid">
        <fgColor indexed="13"/>
        <bgColor indexed="64"/>
      </patternFill>
    </fill>
    <fill>
      <patternFill patternType="solid">
        <fgColor indexed="60"/>
        <bgColor indexed="64"/>
      </patternFill>
    </fill>
    <fill>
      <patternFill patternType="solid">
        <fgColor indexed="9"/>
        <bgColor indexed="64"/>
      </patternFill>
    </fill>
    <fill>
      <patternFill patternType="solid">
        <fgColor indexed="40"/>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rgb="FFFFC000"/>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3" tint="0.59999389629810485"/>
        <bgColor indexed="64"/>
      </patternFill>
    </fill>
    <fill>
      <patternFill patternType="solid">
        <fgColor theme="9" tint="0.59999389629810485"/>
        <bgColor indexed="64"/>
      </patternFill>
    </fill>
    <fill>
      <patternFill patternType="solid">
        <fgColor theme="9" tint="0.399975585192419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457">
    <xf numFmtId="0" fontId="0" fillId="0" borderId="0" xfId="0"/>
    <xf numFmtId="0" fontId="2" fillId="0" borderId="0" xfId="0" applyFont="1"/>
    <xf numFmtId="0" fontId="3" fillId="0" borderId="1" xfId="0" applyFont="1" applyBorder="1" applyAlignment="1">
      <alignment horizontal="center" vertical="center" textRotation="90" wrapText="1"/>
    </xf>
    <xf numFmtId="0" fontId="3" fillId="0" borderId="1" xfId="0" applyFont="1" applyBorder="1" applyAlignment="1">
      <alignment horizontal="center" vertical="center" wrapText="1"/>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5" fillId="0" borderId="0" xfId="0" applyFont="1" applyBorder="1"/>
    <xf numFmtId="0" fontId="5" fillId="0" borderId="1" xfId="0" applyFont="1" applyBorder="1"/>
    <xf numFmtId="0" fontId="5" fillId="0" borderId="2" xfId="0" applyFont="1" applyBorder="1"/>
    <xf numFmtId="0" fontId="5" fillId="0" borderId="0" xfId="0" applyFont="1" applyBorder="1" applyAlignment="1">
      <alignment horizontal="right"/>
    </xf>
    <xf numFmtId="0" fontId="3" fillId="0" borderId="1" xfId="0" applyFont="1" applyBorder="1" applyAlignment="1">
      <alignment horizontal="left" vertical="center" wrapText="1"/>
    </xf>
    <xf numFmtId="0" fontId="5" fillId="0" borderId="0" xfId="0" applyFont="1"/>
    <xf numFmtId="0" fontId="7" fillId="0" borderId="1" xfId="0" applyFont="1" applyBorder="1" applyAlignment="1">
      <alignment horizontal="center"/>
    </xf>
    <xf numFmtId="49" fontId="7" fillId="0" borderId="1" xfId="0" applyNumberFormat="1" applyFont="1" applyBorder="1" applyAlignment="1">
      <alignment horizontal="center"/>
    </xf>
    <xf numFmtId="0" fontId="1" fillId="0" borderId="3" xfId="0" applyFont="1" applyBorder="1" applyAlignment="1">
      <alignment horizontal="center" vertical="center" textRotation="90" wrapText="1"/>
    </xf>
    <xf numFmtId="0" fontId="1" fillId="0" borderId="4" xfId="0" applyFont="1" applyBorder="1" applyAlignment="1">
      <alignment horizontal="center" vertical="center" textRotation="90" wrapText="1"/>
    </xf>
    <xf numFmtId="0" fontId="6" fillId="0" borderId="1" xfId="0" applyFont="1" applyBorder="1"/>
    <xf numFmtId="0" fontId="6" fillId="0" borderId="0" xfId="0" applyFont="1"/>
    <xf numFmtId="0" fontId="6" fillId="0" borderId="1" xfId="0" applyFont="1" applyBorder="1" applyAlignment="1">
      <alignment horizontal="center" vertical="center" textRotation="90" wrapText="1"/>
    </xf>
    <xf numFmtId="0" fontId="6" fillId="0" borderId="0" xfId="0" applyFont="1" applyAlignment="1">
      <alignment vertical="top"/>
    </xf>
    <xf numFmtId="0" fontId="7" fillId="0" borderId="0" xfId="0" applyFont="1"/>
    <xf numFmtId="0" fontId="7" fillId="0" borderId="0" xfId="0" applyFont="1" applyAlignment="1">
      <alignment vertical="top"/>
    </xf>
    <xf numFmtId="0" fontId="7" fillId="0" borderId="1" xfId="0" applyFont="1" applyBorder="1" applyAlignment="1">
      <alignment vertical="top"/>
    </xf>
    <xf numFmtId="49" fontId="7" fillId="0" borderId="0" xfId="0" applyNumberFormat="1" applyFont="1" applyAlignment="1">
      <alignment vertical="center"/>
    </xf>
    <xf numFmtId="0" fontId="0" fillId="0" borderId="0" xfId="0" applyAlignment="1">
      <alignment horizontal="left" vertical="center"/>
    </xf>
    <xf numFmtId="1" fontId="6" fillId="0" borderId="1" xfId="0" applyNumberFormat="1" applyFont="1" applyBorder="1" applyAlignment="1">
      <alignment horizontal="center" vertical="center"/>
    </xf>
    <xf numFmtId="0" fontId="6" fillId="2" borderId="1" xfId="0" applyFont="1" applyFill="1" applyBorder="1" applyAlignment="1">
      <alignment horizontal="center" vertical="center"/>
    </xf>
    <xf numFmtId="0" fontId="7" fillId="3" borderId="1" xfId="0" applyFont="1" applyFill="1" applyBorder="1" applyAlignment="1">
      <alignment horizontal="center" vertical="center"/>
    </xf>
    <xf numFmtId="0" fontId="3" fillId="4"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7" fillId="5" borderId="1" xfId="0" applyFont="1" applyFill="1" applyBorder="1" applyAlignment="1">
      <alignment vertical="top" textRotation="255"/>
    </xf>
    <xf numFmtId="49" fontId="7" fillId="4" borderId="1" xfId="0" applyNumberFormat="1" applyFont="1" applyFill="1" applyBorder="1" applyAlignment="1">
      <alignment vertical="center"/>
    </xf>
    <xf numFmtId="0" fontId="7" fillId="4" borderId="1" xfId="0" applyFont="1" applyFill="1" applyBorder="1" applyAlignment="1">
      <alignment vertical="top"/>
    </xf>
    <xf numFmtId="0" fontId="5" fillId="0" borderId="1" xfId="0" applyFont="1" applyBorder="1" applyAlignment="1">
      <alignment horizontal="center" vertical="center"/>
    </xf>
    <xf numFmtId="0" fontId="5" fillId="0" borderId="1" xfId="0" applyFont="1" applyBorder="1" applyAlignment="1">
      <alignment horizontal="left" vertical="center"/>
    </xf>
    <xf numFmtId="49" fontId="5" fillId="0" borderId="1" xfId="0" applyNumberFormat="1" applyFont="1" applyBorder="1" applyAlignment="1">
      <alignment horizontal="center" vertical="center"/>
    </xf>
    <xf numFmtId="49" fontId="5" fillId="0" borderId="3" xfId="0" applyNumberFormat="1" applyFont="1" applyBorder="1" applyAlignment="1">
      <alignment horizontal="center" vertical="center"/>
    </xf>
    <xf numFmtId="49" fontId="7" fillId="4" borderId="9" xfId="0" applyNumberFormat="1" applyFont="1" applyFill="1" applyBorder="1" applyAlignment="1">
      <alignment vertical="center"/>
    </xf>
    <xf numFmtId="0" fontId="7" fillId="0" borderId="0" xfId="0" applyFont="1" applyFill="1" applyBorder="1" applyAlignment="1">
      <alignment vertical="center" textRotation="255"/>
    </xf>
    <xf numFmtId="0" fontId="5" fillId="0" borderId="10" xfId="0" applyFont="1" applyBorder="1" applyAlignment="1">
      <alignment horizontal="center" vertical="center"/>
    </xf>
    <xf numFmtId="1" fontId="3" fillId="0" borderId="1" xfId="0" applyNumberFormat="1" applyFont="1" applyBorder="1" applyAlignment="1">
      <alignment horizontal="center" vertical="center" wrapText="1"/>
    </xf>
    <xf numFmtId="0" fontId="0" fillId="6" borderId="0" xfId="0" applyFill="1"/>
    <xf numFmtId="0" fontId="0" fillId="0" borderId="0" xfId="0" applyAlignment="1">
      <alignment horizontal="center"/>
    </xf>
    <xf numFmtId="0" fontId="12" fillId="0" borderId="0" xfId="0" applyFont="1"/>
    <xf numFmtId="0" fontId="12" fillId="0" borderId="0" xfId="0" applyFont="1" applyAlignment="1"/>
    <xf numFmtId="0" fontId="12" fillId="0" borderId="1" xfId="0" applyFont="1" applyBorder="1" applyAlignment="1">
      <alignment horizontal="center" vertical="center" wrapText="1"/>
    </xf>
    <xf numFmtId="0" fontId="4" fillId="0" borderId="10" xfId="0" applyFont="1" applyBorder="1" applyAlignment="1">
      <alignment horizontal="center" vertical="center"/>
    </xf>
    <xf numFmtId="0" fontId="5" fillId="0" borderId="1" xfId="0" applyFont="1" applyFill="1" applyBorder="1" applyAlignment="1">
      <alignment horizontal="center" vertical="center"/>
    </xf>
    <xf numFmtId="0" fontId="5" fillId="6" borderId="1" xfId="0" applyFont="1" applyFill="1" applyBorder="1" applyAlignment="1">
      <alignment horizontal="center" vertical="center"/>
    </xf>
    <xf numFmtId="0" fontId="4" fillId="6" borderId="1" xfId="0" applyFont="1" applyFill="1" applyBorder="1" applyAlignment="1">
      <alignment horizontal="center" vertical="center"/>
    </xf>
    <xf numFmtId="0" fontId="18" fillId="0" borderId="0" xfId="0" applyFont="1" applyBorder="1"/>
    <xf numFmtId="0" fontId="10" fillId="0" borderId="8" xfId="0" applyFont="1" applyBorder="1" applyAlignment="1">
      <alignment horizontal="left" vertical="center"/>
    </xf>
    <xf numFmtId="0" fontId="2" fillId="0" borderId="8" xfId="0" applyFont="1" applyBorder="1" applyAlignment="1">
      <alignment horizontal="left"/>
    </xf>
    <xf numFmtId="0" fontId="2" fillId="0" borderId="6" xfId="0" applyFont="1" applyBorder="1" applyAlignment="1">
      <alignment horizontal="left"/>
    </xf>
    <xf numFmtId="0" fontId="0" fillId="0" borderId="0" xfId="0" applyAlignment="1">
      <alignment horizontal="right"/>
    </xf>
    <xf numFmtId="0" fontId="3" fillId="8" borderId="1" xfId="0" applyFont="1" applyFill="1" applyBorder="1" applyAlignment="1">
      <alignment horizontal="left" vertical="center" wrapText="1"/>
    </xf>
    <xf numFmtId="0" fontId="3" fillId="8" borderId="1" xfId="0" applyFont="1" applyFill="1" applyBorder="1" applyAlignment="1">
      <alignment horizontal="center" vertical="center" wrapText="1"/>
    </xf>
    <xf numFmtId="0" fontId="3" fillId="9" borderId="1" xfId="0" applyFont="1" applyFill="1" applyBorder="1" applyAlignment="1">
      <alignment horizontal="left" vertical="center" wrapText="1"/>
    </xf>
    <xf numFmtId="1" fontId="3" fillId="0" borderId="1" xfId="0" applyNumberFormat="1" applyFont="1" applyBorder="1" applyAlignment="1">
      <alignment horizontal="left" vertical="center" wrapText="1"/>
    </xf>
    <xf numFmtId="0" fontId="3" fillId="11" borderId="1" xfId="0" applyFont="1" applyFill="1" applyBorder="1" applyAlignment="1">
      <alignment horizontal="left" vertical="center" wrapText="1"/>
    </xf>
    <xf numFmtId="0" fontId="6" fillId="11" borderId="1" xfId="0" applyFont="1" applyFill="1" applyBorder="1" applyAlignment="1">
      <alignment horizontal="center" vertical="center"/>
    </xf>
    <xf numFmtId="0" fontId="0" fillId="8" borderId="0" xfId="0" applyFill="1"/>
    <xf numFmtId="0" fontId="3" fillId="11" borderId="10" xfId="0" applyFont="1" applyFill="1" applyBorder="1" applyAlignment="1">
      <alignment horizontal="center" vertical="center" wrapText="1"/>
    </xf>
    <xf numFmtId="0" fontId="3" fillId="11" borderId="9" xfId="0" applyFont="1" applyFill="1" applyBorder="1" applyAlignment="1">
      <alignment horizontal="center" vertical="center" wrapText="1"/>
    </xf>
    <xf numFmtId="0" fontId="3" fillId="9" borderId="1" xfId="0" applyFont="1" applyFill="1" applyBorder="1" applyAlignment="1">
      <alignment horizontal="center" vertical="center" wrapText="1"/>
    </xf>
    <xf numFmtId="1" fontId="6" fillId="0" borderId="0" xfId="0" applyNumberFormat="1" applyFont="1" applyAlignment="1">
      <alignment horizontal="center"/>
    </xf>
    <xf numFmtId="49" fontId="7" fillId="8" borderId="0" xfId="0" applyNumberFormat="1" applyFont="1" applyFill="1" applyAlignment="1">
      <alignment vertical="center"/>
    </xf>
    <xf numFmtId="0" fontId="6" fillId="8" borderId="0" xfId="0" applyFont="1" applyFill="1"/>
    <xf numFmtId="0" fontId="7" fillId="8" borderId="0" xfId="0" applyFont="1" applyFill="1" applyBorder="1" applyAlignment="1">
      <alignment horizontal="center" vertical="center"/>
    </xf>
    <xf numFmtId="49" fontId="7" fillId="8" borderId="0" xfId="0" applyNumberFormat="1" applyFont="1" applyFill="1" applyBorder="1" applyAlignment="1">
      <alignment vertical="center"/>
    </xf>
    <xf numFmtId="0" fontId="6" fillId="8" borderId="0" xfId="0" applyFont="1" applyFill="1" applyBorder="1"/>
    <xf numFmtId="49" fontId="7" fillId="8" borderId="0" xfId="0" applyNumberFormat="1" applyFont="1" applyFill="1" applyBorder="1" applyAlignment="1">
      <alignment horizontal="center" vertical="center"/>
    </xf>
    <xf numFmtId="0" fontId="11" fillId="9" borderId="1" xfId="0" applyFont="1" applyFill="1" applyBorder="1" applyAlignment="1">
      <alignment horizontal="center" vertical="center" wrapText="1"/>
    </xf>
    <xf numFmtId="0" fontId="19" fillId="0" borderId="0" xfId="0" applyFont="1" applyBorder="1"/>
    <xf numFmtId="0" fontId="14" fillId="0" borderId="1" xfId="0" applyFont="1" applyBorder="1" applyAlignment="1">
      <alignment horizontal="center" vertical="center" wrapText="1"/>
    </xf>
    <xf numFmtId="0" fontId="7" fillId="0" borderId="0" xfId="0" applyFont="1" applyBorder="1" applyAlignment="1">
      <alignment horizontal="center" vertical="center" wrapText="1"/>
    </xf>
    <xf numFmtId="0" fontId="0" fillId="0" borderId="0" xfId="0" applyFill="1" applyBorder="1" applyAlignment="1">
      <alignment horizontal="left"/>
    </xf>
    <xf numFmtId="0" fontId="7"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7" fillId="0" borderId="10" xfId="0" applyFont="1" applyFill="1" applyBorder="1" applyAlignment="1">
      <alignment horizontal="center"/>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5" xfId="0" applyFont="1" applyFill="1" applyBorder="1" applyAlignment="1">
      <alignment horizontal="center" vertical="center"/>
    </xf>
    <xf numFmtId="49" fontId="5" fillId="0" borderId="1" xfId="0" applyNumberFormat="1" applyFont="1" applyFill="1" applyBorder="1" applyAlignment="1">
      <alignment horizontal="center" vertical="center"/>
    </xf>
    <xf numFmtId="49" fontId="5" fillId="0" borderId="2" xfId="0" applyNumberFormat="1" applyFont="1" applyFill="1" applyBorder="1" applyAlignment="1">
      <alignment horizontal="center" vertical="center"/>
    </xf>
    <xf numFmtId="0" fontId="12" fillId="0" borderId="3"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12"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4" fillId="13" borderId="2" xfId="0" applyFont="1" applyFill="1" applyBorder="1" applyAlignment="1">
      <alignment horizontal="left" vertical="center" wrapText="1"/>
    </xf>
    <xf numFmtId="0" fontId="4" fillId="13" borderId="2" xfId="0" applyFont="1" applyFill="1" applyBorder="1" applyAlignment="1">
      <alignment horizontal="center" vertical="center"/>
    </xf>
    <xf numFmtId="0" fontId="4" fillId="13" borderId="1" xfId="0" applyFont="1" applyFill="1" applyBorder="1" applyAlignment="1">
      <alignment horizontal="center" vertical="center"/>
    </xf>
    <xf numFmtId="0" fontId="4" fillId="13" borderId="10" xfId="0" applyFont="1" applyFill="1" applyBorder="1" applyAlignment="1">
      <alignment horizontal="center" vertical="center"/>
    </xf>
    <xf numFmtId="0" fontId="4" fillId="13" borderId="1" xfId="0" applyFont="1" applyFill="1" applyBorder="1" applyAlignment="1">
      <alignment horizontal="left" vertical="center"/>
    </xf>
    <xf numFmtId="0" fontId="2" fillId="0" borderId="10" xfId="0" applyFont="1" applyBorder="1" applyAlignment="1">
      <alignment vertical="center" wrapText="1"/>
    </xf>
    <xf numFmtId="0" fontId="2" fillId="0" borderId="0" xfId="0" applyFont="1" applyBorder="1" applyAlignment="1">
      <alignment vertical="center" wrapText="1"/>
    </xf>
    <xf numFmtId="0" fontId="4" fillId="0" borderId="1" xfId="0" applyFont="1" applyBorder="1" applyAlignment="1">
      <alignment horizontal="center" vertical="center"/>
    </xf>
    <xf numFmtId="0" fontId="15" fillId="15" borderId="1" xfId="0" applyFont="1" applyFill="1" applyBorder="1" applyAlignment="1">
      <alignment horizontal="left"/>
    </xf>
    <xf numFmtId="0" fontId="15" fillId="15" borderId="2" xfId="0" applyFont="1" applyFill="1" applyBorder="1" applyAlignment="1">
      <alignment horizontal="left"/>
    </xf>
    <xf numFmtId="0" fontId="15" fillId="15" borderId="10" xfId="0" applyFont="1" applyFill="1" applyBorder="1" applyAlignment="1">
      <alignment horizontal="center" vertical="center"/>
    </xf>
    <xf numFmtId="0" fontId="15" fillId="15" borderId="1" xfId="0" applyFont="1" applyFill="1" applyBorder="1" applyAlignment="1">
      <alignment horizontal="center"/>
    </xf>
    <xf numFmtId="0" fontId="16" fillId="13" borderId="10" xfId="0" applyFont="1" applyFill="1" applyBorder="1" applyAlignment="1">
      <alignment horizontal="center" vertical="center"/>
    </xf>
    <xf numFmtId="0" fontId="15" fillId="13" borderId="1" xfId="0" applyFont="1" applyFill="1" applyBorder="1" applyAlignment="1">
      <alignment horizontal="left"/>
    </xf>
    <xf numFmtId="0" fontId="15" fillId="13" borderId="2" xfId="0" applyFont="1" applyFill="1" applyBorder="1" applyAlignment="1">
      <alignment horizontal="left"/>
    </xf>
    <xf numFmtId="1" fontId="15" fillId="13" borderId="1" xfId="0" applyNumberFormat="1" applyFont="1" applyFill="1" applyBorder="1" applyAlignment="1">
      <alignment horizontal="center"/>
    </xf>
    <xf numFmtId="0" fontId="15" fillId="13" borderId="1" xfId="0" applyFont="1" applyFill="1" applyBorder="1" applyAlignment="1">
      <alignment horizontal="center"/>
    </xf>
    <xf numFmtId="0" fontId="15" fillId="13" borderId="10" xfId="0" applyFont="1" applyFill="1" applyBorder="1" applyAlignment="1">
      <alignment horizontal="center" vertical="center"/>
    </xf>
    <xf numFmtId="0" fontId="16" fillId="0" borderId="1" xfId="0" applyFont="1" applyFill="1" applyBorder="1" applyAlignment="1">
      <alignment horizontal="left"/>
    </xf>
    <xf numFmtId="0" fontId="16" fillId="0" borderId="10" xfId="0" applyFont="1" applyFill="1" applyBorder="1" applyAlignment="1">
      <alignment horizontal="center" vertical="center"/>
    </xf>
    <xf numFmtId="1" fontId="15" fillId="13" borderId="1" xfId="0" applyNumberFormat="1" applyFont="1" applyFill="1" applyBorder="1" applyAlignment="1">
      <alignment horizontal="center" vertical="center"/>
    </xf>
    <xf numFmtId="0" fontId="7" fillId="0" borderId="0" xfId="0" applyFont="1" applyBorder="1" applyAlignment="1">
      <alignment vertical="center" wrapText="1"/>
    </xf>
    <xf numFmtId="0" fontId="20" fillId="0" borderId="0" xfId="0" applyFont="1" applyFill="1" applyBorder="1" applyAlignment="1">
      <alignment horizontal="center" vertical="center"/>
    </xf>
    <xf numFmtId="0" fontId="16" fillId="8" borderId="0" xfId="0" applyFont="1" applyFill="1" applyBorder="1" applyAlignment="1">
      <alignment vertical="center"/>
    </xf>
    <xf numFmtId="0" fontId="0" fillId="0" borderId="0" xfId="0" applyBorder="1"/>
    <xf numFmtId="0" fontId="16" fillId="0" borderId="1" xfId="0" applyFont="1" applyFill="1" applyBorder="1" applyAlignment="1">
      <alignment horizontal="center" vertical="center"/>
    </xf>
    <xf numFmtId="0" fontId="5" fillId="6" borderId="3" xfId="0" applyFont="1" applyFill="1" applyBorder="1" applyAlignment="1">
      <alignment horizontal="center" vertical="center"/>
    </xf>
    <xf numFmtId="0" fontId="5" fillId="0" borderId="1" xfId="0" applyFont="1" applyBorder="1" applyAlignment="1">
      <alignment vertical="center" wrapText="1"/>
    </xf>
    <xf numFmtId="0" fontId="21" fillId="8" borderId="1" xfId="0" applyFont="1" applyFill="1" applyBorder="1" applyAlignment="1">
      <alignment horizontal="left" vertical="center" wrapText="1"/>
    </xf>
    <xf numFmtId="0" fontId="5" fillId="8" borderId="1" xfId="0" applyFont="1" applyFill="1" applyBorder="1" applyAlignment="1">
      <alignment horizontal="center" vertical="center"/>
    </xf>
    <xf numFmtId="49" fontId="5" fillId="8" borderId="1" xfId="0" applyNumberFormat="1" applyFont="1" applyFill="1" applyBorder="1" applyAlignment="1">
      <alignment horizontal="center" vertical="center"/>
    </xf>
    <xf numFmtId="0" fontId="5" fillId="8" borderId="10" xfId="0" applyFont="1" applyFill="1" applyBorder="1" applyAlignment="1">
      <alignment horizontal="center" vertical="center"/>
    </xf>
    <xf numFmtId="0" fontId="22" fillId="0" borderId="9" xfId="0" applyFont="1" applyFill="1" applyBorder="1" applyAlignment="1">
      <alignment horizontal="center" vertical="center" wrapText="1"/>
    </xf>
    <xf numFmtId="0" fontId="21" fillId="0" borderId="1" xfId="0" applyFont="1" applyFill="1" applyBorder="1" applyAlignment="1">
      <alignment horizontal="left" vertical="center" wrapText="1"/>
    </xf>
    <xf numFmtId="0" fontId="22" fillId="0" borderId="10" xfId="0" applyFont="1" applyFill="1" applyBorder="1" applyAlignment="1">
      <alignment horizontal="center" vertical="center" wrapText="1"/>
    </xf>
    <xf numFmtId="0" fontId="3" fillId="10" borderId="1" xfId="0" applyFont="1" applyFill="1" applyBorder="1" applyAlignment="1">
      <alignment horizontal="center" vertical="center" wrapText="1"/>
    </xf>
    <xf numFmtId="0" fontId="4" fillId="0" borderId="11" xfId="0" applyFont="1" applyBorder="1" applyAlignment="1">
      <alignment horizontal="left" vertical="center" wrapText="1"/>
    </xf>
    <xf numFmtId="0" fontId="4" fillId="13" borderId="1" xfId="0" applyFont="1" applyFill="1" applyBorder="1" applyAlignment="1">
      <alignment horizontal="left"/>
    </xf>
    <xf numFmtId="0" fontId="4" fillId="13" borderId="2" xfId="0" applyFont="1" applyFill="1" applyBorder="1" applyAlignment="1">
      <alignment horizontal="left"/>
    </xf>
    <xf numFmtId="1" fontId="16" fillId="13" borderId="1" xfId="0" applyNumberFormat="1" applyFont="1" applyFill="1" applyBorder="1" applyAlignment="1">
      <alignment horizontal="center" vertical="center"/>
    </xf>
    <xf numFmtId="0" fontId="16" fillId="13" borderId="1" xfId="0" applyFont="1" applyFill="1" applyBorder="1" applyAlignment="1">
      <alignment horizontal="center"/>
    </xf>
    <xf numFmtId="0" fontId="1" fillId="0" borderId="1" xfId="0" applyFont="1" applyBorder="1" applyAlignment="1">
      <alignment horizontal="center" vertical="center" textRotation="90" wrapText="1"/>
    </xf>
    <xf numFmtId="0" fontId="1" fillId="0" borderId="8" xfId="0" applyFont="1" applyBorder="1" applyAlignment="1">
      <alignment horizontal="center" vertical="center" textRotation="90" wrapText="1"/>
    </xf>
    <xf numFmtId="0" fontId="1" fillId="0" borderId="6" xfId="0" applyFont="1" applyBorder="1" applyAlignment="1">
      <alignment horizontal="center" vertical="center" textRotation="90" wrapText="1"/>
    </xf>
    <xf numFmtId="0" fontId="1" fillId="0" borderId="7" xfId="0" applyFont="1" applyBorder="1" applyAlignment="1">
      <alignment horizontal="center" vertical="center" textRotation="90" wrapText="1"/>
    </xf>
    <xf numFmtId="0" fontId="1" fillId="0" borderId="5"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4"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49" fontId="16" fillId="13" borderId="1" xfId="0" applyNumberFormat="1" applyFont="1" applyFill="1" applyBorder="1" applyAlignment="1">
      <alignment horizontal="center"/>
    </xf>
    <xf numFmtId="0" fontId="1" fillId="0" borderId="3"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7" xfId="0" applyFont="1" applyBorder="1" applyAlignment="1">
      <alignment horizontal="center" vertical="center" textRotation="90" wrapText="1"/>
    </xf>
    <xf numFmtId="0" fontId="1" fillId="0" borderId="8" xfId="0" applyFont="1" applyBorder="1" applyAlignment="1">
      <alignment horizontal="center" vertical="center" textRotation="90" wrapText="1"/>
    </xf>
    <xf numFmtId="0" fontId="1" fillId="0" borderId="5" xfId="0" applyFont="1" applyBorder="1" applyAlignment="1">
      <alignment horizontal="center" vertical="center" textRotation="90" wrapText="1"/>
    </xf>
    <xf numFmtId="0" fontId="1" fillId="0" borderId="6" xfId="0" applyFont="1" applyBorder="1" applyAlignment="1">
      <alignment horizontal="center" vertical="center" textRotation="90" wrapText="1"/>
    </xf>
    <xf numFmtId="0" fontId="1" fillId="0" borderId="4" xfId="0" applyFont="1" applyBorder="1" applyAlignment="1">
      <alignment horizontal="center" vertical="center" textRotation="90" wrapText="1"/>
    </xf>
    <xf numFmtId="0" fontId="25" fillId="0" borderId="0" xfId="0" applyFont="1"/>
    <xf numFmtId="0" fontId="17" fillId="0" borderId="0" xfId="0" applyFont="1"/>
    <xf numFmtId="0" fontId="16" fillId="0" borderId="1" xfId="0" applyFont="1" applyBorder="1" applyAlignment="1">
      <alignment horizontal="left" vertical="center"/>
    </xf>
    <xf numFmtId="0" fontId="16" fillId="0" borderId="1" xfId="0" applyFont="1" applyBorder="1" applyAlignment="1">
      <alignment horizontal="left" vertical="center" wrapText="1"/>
    </xf>
    <xf numFmtId="0" fontId="16" fillId="0" borderId="2" xfId="0" applyFont="1" applyBorder="1" applyAlignment="1">
      <alignment horizontal="left" vertical="center"/>
    </xf>
    <xf numFmtId="0" fontId="16" fillId="0" borderId="2" xfId="0" applyFont="1" applyBorder="1" applyAlignment="1">
      <alignment horizontal="left" vertical="center" wrapText="1"/>
    </xf>
    <xf numFmtId="0" fontId="16" fillId="0" borderId="3" xfId="0" applyFont="1" applyBorder="1" applyAlignment="1">
      <alignment horizontal="left" vertical="center"/>
    </xf>
    <xf numFmtId="0" fontId="16" fillId="0" borderId="3" xfId="0" applyFont="1" applyBorder="1" applyAlignment="1">
      <alignment horizontal="left" vertical="center" wrapText="1"/>
    </xf>
    <xf numFmtId="0" fontId="15" fillId="13" borderId="2" xfId="0" applyFont="1" applyFill="1" applyBorder="1" applyAlignment="1">
      <alignment horizontal="left" vertical="center"/>
    </xf>
    <xf numFmtId="0" fontId="15" fillId="13" borderId="2" xfId="0" applyFont="1" applyFill="1" applyBorder="1" applyAlignment="1">
      <alignment horizontal="left" vertical="center" wrapText="1"/>
    </xf>
    <xf numFmtId="0" fontId="16" fillId="8" borderId="1" xfId="0" applyFont="1" applyFill="1" applyBorder="1" applyAlignment="1">
      <alignment horizontal="left" vertical="center" wrapText="1"/>
    </xf>
    <xf numFmtId="0" fontId="15" fillId="13" borderId="1" xfId="0" applyFont="1" applyFill="1" applyBorder="1" applyAlignment="1">
      <alignment horizontal="left" vertical="center"/>
    </xf>
    <xf numFmtId="0" fontId="15" fillId="13" borderId="1" xfId="0" applyFont="1" applyFill="1" applyBorder="1" applyAlignment="1">
      <alignment horizontal="left" vertical="center" wrapText="1"/>
    </xf>
    <xf numFmtId="0" fontId="16" fillId="6" borderId="3" xfId="0" applyFont="1" applyFill="1" applyBorder="1" applyAlignment="1">
      <alignment horizontal="left" vertical="center"/>
    </xf>
    <xf numFmtId="0" fontId="15" fillId="16" borderId="1" xfId="0" applyFont="1" applyFill="1" applyBorder="1" applyAlignment="1">
      <alignment horizontal="left" vertical="center"/>
    </xf>
    <xf numFmtId="0" fontId="15" fillId="16" borderId="1" xfId="0" applyFont="1" applyFill="1" applyBorder="1" applyAlignment="1">
      <alignment horizontal="left" vertical="center" wrapText="1"/>
    </xf>
    <xf numFmtId="0" fontId="15" fillId="16" borderId="1" xfId="0" applyFont="1" applyFill="1" applyBorder="1" applyAlignment="1">
      <alignment horizontal="center" vertical="center"/>
    </xf>
    <xf numFmtId="0" fontId="16" fillId="16" borderId="10" xfId="0" applyFont="1" applyFill="1" applyBorder="1" applyAlignment="1">
      <alignment horizontal="center" vertical="center"/>
    </xf>
    <xf numFmtId="0" fontId="16" fillId="6" borderId="1" xfId="0" applyFont="1" applyFill="1" applyBorder="1" applyAlignment="1">
      <alignment horizontal="center" vertical="center"/>
    </xf>
    <xf numFmtId="0" fontId="15" fillId="6" borderId="1" xfId="0" applyFont="1" applyFill="1" applyBorder="1" applyAlignment="1">
      <alignment horizontal="center" vertical="center"/>
    </xf>
    <xf numFmtId="1" fontId="16" fillId="0" borderId="1" xfId="0" applyNumberFormat="1" applyFont="1" applyBorder="1" applyAlignment="1">
      <alignment horizontal="center" vertical="center"/>
    </xf>
    <xf numFmtId="0" fontId="15" fillId="16" borderId="2" xfId="0" applyFont="1" applyFill="1" applyBorder="1" applyAlignment="1">
      <alignment horizontal="left" vertical="center" wrapText="1"/>
    </xf>
    <xf numFmtId="0" fontId="16" fillId="16" borderId="12" xfId="0" applyFont="1" applyFill="1" applyBorder="1" applyAlignment="1">
      <alignment horizontal="center" vertical="center"/>
    </xf>
    <xf numFmtId="0" fontId="16" fillId="6" borderId="2" xfId="0" applyFont="1" applyFill="1" applyBorder="1" applyAlignment="1">
      <alignment horizontal="center" vertical="center"/>
    </xf>
    <xf numFmtId="1" fontId="16" fillId="0" borderId="2" xfId="0" applyNumberFormat="1" applyFont="1" applyBorder="1" applyAlignment="1">
      <alignment horizontal="center" vertical="center"/>
    </xf>
    <xf numFmtId="0" fontId="16" fillId="0" borderId="12" xfId="0" applyFont="1" applyFill="1" applyBorder="1" applyAlignment="1">
      <alignment horizontal="center" vertical="center"/>
    </xf>
    <xf numFmtId="1" fontId="15" fillId="0" borderId="1" xfId="0" applyNumberFormat="1" applyFont="1" applyBorder="1" applyAlignment="1">
      <alignment horizontal="center" vertical="center"/>
    </xf>
    <xf numFmtId="0" fontId="16" fillId="0" borderId="2" xfId="0" applyFont="1" applyFill="1" applyBorder="1" applyAlignment="1">
      <alignment horizontal="left" vertical="center" wrapText="1"/>
    </xf>
    <xf numFmtId="0" fontId="16" fillId="14" borderId="1" xfId="0" applyFont="1" applyFill="1" applyBorder="1" applyAlignment="1">
      <alignment horizontal="left" vertical="center"/>
    </xf>
    <xf numFmtId="0" fontId="15" fillId="14" borderId="1" xfId="0" applyFont="1" applyFill="1" applyBorder="1" applyAlignment="1">
      <alignment horizontal="right" vertical="center" wrapText="1"/>
    </xf>
    <xf numFmtId="1" fontId="15" fillId="14" borderId="1" xfId="0" applyNumberFormat="1" applyFont="1" applyFill="1" applyBorder="1" applyAlignment="1">
      <alignment horizontal="center" vertical="center"/>
    </xf>
    <xf numFmtId="1" fontId="15" fillId="14" borderId="2" xfId="0" applyNumberFormat="1" applyFont="1" applyFill="1" applyBorder="1" applyAlignment="1">
      <alignment horizontal="center" vertical="center"/>
    </xf>
    <xf numFmtId="2" fontId="15" fillId="14" borderId="1" xfId="0" applyNumberFormat="1" applyFont="1" applyFill="1" applyBorder="1" applyAlignment="1">
      <alignment horizontal="center" vertical="center"/>
    </xf>
    <xf numFmtId="0" fontId="15" fillId="0" borderId="1" xfId="0" applyFont="1" applyFill="1" applyBorder="1" applyAlignment="1">
      <alignment horizontal="left" vertical="center"/>
    </xf>
    <xf numFmtId="0" fontId="15" fillId="0" borderId="1" xfId="0" applyFont="1" applyFill="1" applyBorder="1" applyAlignment="1">
      <alignment vertical="center" wrapText="1"/>
    </xf>
    <xf numFmtId="0" fontId="16" fillId="0" borderId="2" xfId="0" applyFont="1" applyFill="1" applyBorder="1" applyAlignment="1">
      <alignment horizontal="center" vertical="center"/>
    </xf>
    <xf numFmtId="0" fontId="15" fillId="0" borderId="1" xfId="0" applyFont="1" applyFill="1" applyBorder="1" applyAlignment="1">
      <alignment horizontal="center" vertical="center"/>
    </xf>
    <xf numFmtId="49" fontId="16" fillId="0" borderId="1" xfId="0" applyNumberFormat="1" applyFont="1" applyFill="1" applyBorder="1" applyAlignment="1">
      <alignment horizontal="center" vertical="center"/>
    </xf>
    <xf numFmtId="0" fontId="20" fillId="13" borderId="10" xfId="0" applyFont="1" applyFill="1" applyBorder="1" applyAlignment="1">
      <alignment horizontal="center" vertical="center"/>
    </xf>
    <xf numFmtId="0" fontId="0" fillId="0" borderId="0" xfId="0" applyFill="1"/>
    <xf numFmtId="0" fontId="16" fillId="17" borderId="1" xfId="0" applyFont="1" applyFill="1" applyBorder="1" applyAlignment="1">
      <alignment horizontal="left" vertical="center"/>
    </xf>
    <xf numFmtId="0" fontId="16" fillId="17" borderId="2" xfId="0" applyFont="1" applyFill="1" applyBorder="1" applyAlignment="1">
      <alignment horizontal="left" vertical="center" wrapText="1"/>
    </xf>
    <xf numFmtId="0" fontId="16" fillId="17" borderId="1" xfId="0" applyFont="1" applyFill="1" applyBorder="1" applyAlignment="1">
      <alignment horizontal="center" vertical="center"/>
    </xf>
    <xf numFmtId="0" fontId="15" fillId="17" borderId="1" xfId="0" applyFont="1" applyFill="1" applyBorder="1" applyAlignment="1">
      <alignment horizontal="center" vertical="center"/>
    </xf>
    <xf numFmtId="0" fontId="16" fillId="17" borderId="10" xfId="0" applyFont="1" applyFill="1" applyBorder="1" applyAlignment="1">
      <alignment horizontal="center" vertical="center"/>
    </xf>
    <xf numFmtId="1" fontId="16" fillId="17" borderId="1" xfId="0" applyNumberFormat="1" applyFont="1" applyFill="1" applyBorder="1" applyAlignment="1">
      <alignment horizontal="center" vertical="center"/>
    </xf>
    <xf numFmtId="0" fontId="4" fillId="0" borderId="10" xfId="0" applyFont="1" applyBorder="1" applyAlignment="1">
      <alignment horizontal="center"/>
    </xf>
    <xf numFmtId="0" fontId="28" fillId="0" borderId="1" xfId="0" applyFont="1" applyBorder="1" applyAlignment="1">
      <alignment horizontal="center" vertical="center"/>
    </xf>
    <xf numFmtId="0" fontId="28" fillId="12" borderId="1" xfId="0" applyFont="1" applyFill="1" applyBorder="1" applyAlignment="1">
      <alignment horizontal="left" vertical="center"/>
    </xf>
    <xf numFmtId="0" fontId="28" fillId="6" borderId="1" xfId="0" applyFont="1" applyFill="1" applyBorder="1" applyAlignment="1">
      <alignment horizontal="center" vertical="center" wrapText="1"/>
    </xf>
    <xf numFmtId="0" fontId="28" fillId="0" borderId="1" xfId="0" applyFont="1" applyBorder="1" applyAlignment="1">
      <alignment horizontal="center" vertical="center" wrapText="1"/>
    </xf>
    <xf numFmtId="0" fontId="28" fillId="12" borderId="1" xfId="0" applyFont="1" applyFill="1" applyBorder="1" applyAlignment="1">
      <alignment horizontal="justify" vertical="center"/>
    </xf>
    <xf numFmtId="0" fontId="28" fillId="0" borderId="1" xfId="0" applyFont="1" applyBorder="1" applyAlignment="1">
      <alignment horizontal="left" vertical="center"/>
    </xf>
    <xf numFmtId="0" fontId="28" fillId="0" borderId="1" xfId="0" applyFont="1" applyBorder="1" applyAlignment="1">
      <alignment horizontal="left" vertical="center" wrapText="1"/>
    </xf>
    <xf numFmtId="0" fontId="16" fillId="0" borderId="7" xfId="0" applyFont="1" applyBorder="1" applyAlignment="1">
      <alignment horizontal="left"/>
    </xf>
    <xf numFmtId="0" fontId="16" fillId="0" borderId="0" xfId="0" applyFont="1" applyBorder="1" applyAlignment="1">
      <alignment horizontal="left"/>
    </xf>
    <xf numFmtId="0" fontId="15" fillId="0" borderId="5" xfId="0" applyFont="1" applyBorder="1" applyAlignment="1">
      <alignment horizontal="left" vertical="center"/>
    </xf>
    <xf numFmtId="0" fontId="15" fillId="0" borderId="14" xfId="0" applyFont="1" applyBorder="1" applyAlignment="1">
      <alignment horizontal="left" vertical="center"/>
    </xf>
    <xf numFmtId="0" fontId="15" fillId="0" borderId="6" xfId="0" applyFont="1" applyBorder="1" applyAlignment="1">
      <alignment horizontal="left" vertical="center"/>
    </xf>
    <xf numFmtId="0" fontId="16" fillId="0" borderId="12" xfId="0" applyFont="1" applyBorder="1" applyAlignment="1">
      <alignment horizontal="left"/>
    </xf>
    <xf numFmtId="0" fontId="16" fillId="0" borderId="13" xfId="0" applyFont="1" applyBorder="1" applyAlignment="1">
      <alignment horizontal="left"/>
    </xf>
    <xf numFmtId="0" fontId="16" fillId="0" borderId="11" xfId="0" applyFont="1" applyBorder="1" applyAlignment="1">
      <alignment horizontal="left"/>
    </xf>
    <xf numFmtId="0" fontId="16" fillId="0" borderId="8" xfId="0" applyFont="1" applyBorder="1" applyAlignment="1">
      <alignment horizontal="left"/>
    </xf>
    <xf numFmtId="0" fontId="0" fillId="0" borderId="1" xfId="0" applyFill="1" applyBorder="1" applyAlignment="1">
      <alignment horizontal="center" vertical="center"/>
    </xf>
    <xf numFmtId="0" fontId="16" fillId="0" borderId="0" xfId="0" applyFont="1" applyBorder="1" applyAlignment="1">
      <alignment horizontal="left"/>
    </xf>
    <xf numFmtId="0" fontId="16" fillId="0" borderId="8" xfId="0" applyFont="1" applyBorder="1" applyAlignment="1">
      <alignment horizontal="left"/>
    </xf>
    <xf numFmtId="0" fontId="16" fillId="0" borderId="6" xfId="0" applyFont="1" applyBorder="1" applyAlignment="1">
      <alignment horizontal="left"/>
    </xf>
    <xf numFmtId="0" fontId="15" fillId="0" borderId="11" xfId="0" applyFont="1" applyBorder="1" applyAlignment="1">
      <alignment horizontal="left" vertical="center" wrapText="1"/>
    </xf>
    <xf numFmtId="0" fontId="5" fillId="13" borderId="1" xfId="0" applyFont="1" applyFill="1" applyBorder="1" applyAlignment="1">
      <alignment horizontal="center" vertical="center"/>
    </xf>
    <xf numFmtId="0" fontId="5" fillId="13" borderId="10" xfId="0" applyFont="1" applyFill="1" applyBorder="1" applyAlignment="1">
      <alignment horizontal="center" vertical="center"/>
    </xf>
    <xf numFmtId="0" fontId="15" fillId="13" borderId="3" xfId="0" applyFont="1" applyFill="1" applyBorder="1" applyAlignment="1">
      <alignment horizontal="left" vertical="center"/>
    </xf>
    <xf numFmtId="0" fontId="15" fillId="0" borderId="2" xfId="0" applyFont="1" applyFill="1" applyBorder="1" applyAlignment="1">
      <alignment vertical="center" wrapText="1"/>
    </xf>
    <xf numFmtId="0" fontId="15" fillId="0" borderId="8" xfId="0" applyFont="1" applyBorder="1" applyAlignment="1">
      <alignment horizontal="left" vertical="center"/>
    </xf>
    <xf numFmtId="0" fontId="0" fillId="0" borderId="10" xfId="0" applyBorder="1" applyAlignment="1"/>
    <xf numFmtId="0" fontId="7" fillId="7" borderId="5" xfId="0" applyFont="1" applyFill="1" applyBorder="1" applyAlignment="1">
      <alignment horizontal="center" vertical="center" textRotation="90" wrapText="1"/>
    </xf>
    <xf numFmtId="0" fontId="7" fillId="0" borderId="10" xfId="0" applyFont="1" applyBorder="1" applyAlignment="1">
      <alignment horizontal="center"/>
    </xf>
    <xf numFmtId="0" fontId="15" fillId="15" borderId="12" xfId="0" applyFont="1" applyFill="1" applyBorder="1" applyAlignment="1">
      <alignment horizontal="left"/>
    </xf>
    <xf numFmtId="0" fontId="4" fillId="13" borderId="12" xfId="0" applyFont="1" applyFill="1" applyBorder="1" applyAlignment="1">
      <alignment horizontal="left"/>
    </xf>
    <xf numFmtId="0" fontId="4" fillId="13" borderId="12" xfId="0" applyFont="1" applyFill="1" applyBorder="1" applyAlignment="1">
      <alignment horizontal="left" vertical="center" wrapText="1"/>
    </xf>
    <xf numFmtId="0" fontId="16" fillId="0" borderId="10" xfId="0" applyFont="1" applyBorder="1" applyAlignment="1">
      <alignment horizontal="left" vertical="center" wrapText="1"/>
    </xf>
    <xf numFmtId="0" fontId="16" fillId="0" borderId="12" xfId="0" applyFont="1" applyBorder="1" applyAlignment="1">
      <alignment horizontal="left" vertical="center" wrapText="1"/>
    </xf>
    <xf numFmtId="0" fontId="7" fillId="0" borderId="9" xfId="0" applyFont="1" applyBorder="1" applyAlignment="1">
      <alignment horizontal="center"/>
    </xf>
    <xf numFmtId="1" fontId="15" fillId="15" borderId="15" xfId="0" applyNumberFormat="1" applyFont="1" applyFill="1" applyBorder="1" applyAlignment="1">
      <alignment horizontal="center" vertical="center"/>
    </xf>
    <xf numFmtId="1" fontId="15" fillId="13" borderId="9" xfId="0" applyNumberFormat="1" applyFont="1" applyFill="1" applyBorder="1" applyAlignment="1">
      <alignment horizontal="center"/>
    </xf>
    <xf numFmtId="1" fontId="15" fillId="13" borderId="9" xfId="0" applyNumberFormat="1" applyFont="1" applyFill="1" applyBorder="1" applyAlignment="1">
      <alignment horizontal="center" vertical="center"/>
    </xf>
    <xf numFmtId="1" fontId="16" fillId="13" borderId="9" xfId="0" applyNumberFormat="1" applyFont="1" applyFill="1" applyBorder="1" applyAlignment="1">
      <alignment horizontal="center" vertical="center"/>
    </xf>
    <xf numFmtId="0" fontId="4" fillId="13" borderId="9"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1" xfId="0" applyFont="1" applyFill="1" applyBorder="1" applyAlignment="1">
      <alignment horizontal="center" vertical="center"/>
    </xf>
    <xf numFmtId="1" fontId="15" fillId="15" borderId="1" xfId="0" applyNumberFormat="1" applyFont="1" applyFill="1" applyBorder="1" applyAlignment="1">
      <alignment horizontal="center" vertical="center"/>
    </xf>
    <xf numFmtId="49" fontId="15" fillId="13" borderId="2" xfId="0" applyNumberFormat="1" applyFont="1" applyFill="1" applyBorder="1" applyAlignment="1">
      <alignment horizontal="left"/>
    </xf>
    <xf numFmtId="49" fontId="15" fillId="13" borderId="12" xfId="0" applyNumberFormat="1" applyFont="1" applyFill="1" applyBorder="1" applyAlignment="1">
      <alignment horizontal="left"/>
    </xf>
    <xf numFmtId="0" fontId="4" fillId="13" borderId="2" xfId="0" applyFont="1" applyFill="1" applyBorder="1" applyAlignment="1">
      <alignment horizontal="left" wrapText="1"/>
    </xf>
    <xf numFmtId="0" fontId="0" fillId="0" borderId="0" xfId="0" applyFill="1" applyBorder="1" applyAlignment="1">
      <alignment horizontal="left"/>
    </xf>
    <xf numFmtId="0" fontId="4" fillId="0" borderId="14" xfId="0" applyFont="1" applyBorder="1" applyAlignment="1">
      <alignment horizontal="center"/>
    </xf>
    <xf numFmtId="0" fontId="4" fillId="0" borderId="10" xfId="0" applyFont="1" applyBorder="1" applyAlignment="1">
      <alignment horizontal="center"/>
    </xf>
    <xf numFmtId="0" fontId="23" fillId="0" borderId="9" xfId="0" applyFont="1" applyBorder="1" applyAlignment="1">
      <alignment horizontal="center" vertical="center" textRotation="90" wrapText="1"/>
    </xf>
    <xf numFmtId="0" fontId="23" fillId="0" borderId="10" xfId="0" applyFont="1" applyBorder="1" applyAlignment="1">
      <alignment horizontal="center" vertical="center" textRotation="90"/>
    </xf>
    <xf numFmtId="49" fontId="16" fillId="0" borderId="1" xfId="0" applyNumberFormat="1" applyFont="1" applyBorder="1" applyAlignment="1">
      <alignment horizontal="left" vertical="center" wrapText="1"/>
    </xf>
    <xf numFmtId="49" fontId="16" fillId="0" borderId="2" xfId="0" applyNumberFormat="1" applyFont="1" applyBorder="1" applyAlignment="1">
      <alignment horizontal="left" vertical="center" wrapText="1"/>
    </xf>
    <xf numFmtId="49" fontId="15" fillId="13" borderId="2" xfId="0" applyNumberFormat="1" applyFont="1" applyFill="1" applyBorder="1" applyAlignment="1">
      <alignment horizontal="left" vertical="center" wrapText="1"/>
    </xf>
    <xf numFmtId="49" fontId="16" fillId="8" borderId="1" xfId="0" applyNumberFormat="1" applyFont="1" applyFill="1" applyBorder="1" applyAlignment="1">
      <alignment horizontal="left" vertical="center" wrapText="1"/>
    </xf>
    <xf numFmtId="49" fontId="15" fillId="13" borderId="1" xfId="0" applyNumberFormat="1" applyFont="1" applyFill="1" applyBorder="1" applyAlignment="1">
      <alignment horizontal="left" vertical="center" wrapText="1"/>
    </xf>
    <xf numFmtId="49" fontId="16" fillId="0" borderId="3" xfId="0" applyNumberFormat="1" applyFont="1" applyBorder="1" applyAlignment="1">
      <alignment horizontal="left" vertical="center" wrapText="1"/>
    </xf>
    <xf numFmtId="49" fontId="15" fillId="16" borderId="1" xfId="0" applyNumberFormat="1" applyFont="1" applyFill="1" applyBorder="1" applyAlignment="1">
      <alignment horizontal="left" vertical="center" wrapText="1"/>
    </xf>
    <xf numFmtId="49" fontId="16" fillId="17" borderId="2" xfId="0" applyNumberFormat="1" applyFont="1" applyFill="1" applyBorder="1" applyAlignment="1">
      <alignment horizontal="left" vertical="center" wrapText="1"/>
    </xf>
    <xf numFmtId="49" fontId="15" fillId="16" borderId="2" xfId="0" applyNumberFormat="1" applyFont="1" applyFill="1" applyBorder="1" applyAlignment="1">
      <alignment horizontal="left" vertical="center" wrapText="1"/>
    </xf>
    <xf numFmtId="49" fontId="16" fillId="0" borderId="2" xfId="0" applyNumberFormat="1" applyFont="1" applyFill="1" applyBorder="1" applyAlignment="1">
      <alignment horizontal="left" vertical="center" wrapText="1"/>
    </xf>
    <xf numFmtId="49" fontId="15" fillId="14" borderId="1" xfId="0" applyNumberFormat="1" applyFont="1" applyFill="1" applyBorder="1" applyAlignment="1">
      <alignment horizontal="right" vertical="center" wrapText="1"/>
    </xf>
    <xf numFmtId="49" fontId="15" fillId="14" borderId="2" xfId="0" applyNumberFormat="1" applyFont="1" applyFill="1" applyBorder="1" applyAlignment="1">
      <alignment horizontal="right" vertical="center" wrapText="1"/>
    </xf>
    <xf numFmtId="0" fontId="0" fillId="0" borderId="1" xfId="0" applyBorder="1"/>
    <xf numFmtId="0" fontId="16" fillId="0" borderId="7" xfId="0" applyFont="1" applyBorder="1" applyAlignment="1"/>
    <xf numFmtId="0" fontId="16" fillId="0" borderId="0" xfId="0" applyFont="1" applyBorder="1" applyAlignment="1"/>
    <xf numFmtId="0" fontId="16" fillId="0" borderId="8" xfId="0" applyFont="1" applyBorder="1" applyAlignment="1"/>
    <xf numFmtId="0" fontId="16" fillId="0" borderId="5" xfId="0" applyFont="1" applyBorder="1" applyAlignment="1"/>
    <xf numFmtId="0" fontId="16" fillId="0" borderId="14" xfId="0" applyFont="1" applyBorder="1" applyAlignment="1"/>
    <xf numFmtId="0" fontId="16" fillId="0" borderId="6" xfId="0" applyFont="1" applyBorder="1" applyAlignment="1"/>
    <xf numFmtId="0" fontId="16" fillId="0" borderId="12" xfId="0" applyFont="1" applyBorder="1" applyAlignment="1"/>
    <xf numFmtId="0" fontId="16" fillId="0" borderId="13" xfId="0" applyFont="1" applyBorder="1" applyAlignment="1"/>
    <xf numFmtId="0" fontId="16" fillId="0" borderId="11" xfId="0" applyFont="1" applyBorder="1" applyAlignment="1"/>
    <xf numFmtId="0" fontId="28" fillId="0" borderId="1" xfId="0" applyFont="1" applyFill="1" applyBorder="1" applyAlignment="1">
      <alignment horizontal="justify" vertical="center"/>
    </xf>
    <xf numFmtId="0" fontId="28" fillId="0" borderId="1" xfId="0" applyFont="1" applyFill="1" applyBorder="1" applyAlignment="1">
      <alignment horizontal="left" vertical="center"/>
    </xf>
    <xf numFmtId="0" fontId="28" fillId="0" borderId="1" xfId="0" applyFont="1" applyFill="1" applyBorder="1" applyAlignment="1">
      <alignment horizontal="center" vertical="center" wrapText="1"/>
    </xf>
    <xf numFmtId="0" fontId="28" fillId="0" borderId="1" xfId="0" applyFont="1" applyBorder="1"/>
    <xf numFmtId="0" fontId="28" fillId="0" borderId="15" xfId="0" applyFont="1" applyBorder="1"/>
    <xf numFmtId="49" fontId="15" fillId="13" borderId="1" xfId="0" applyNumberFormat="1" applyFont="1" applyFill="1" applyBorder="1" applyAlignment="1">
      <alignment horizontal="center"/>
    </xf>
    <xf numFmtId="49" fontId="15" fillId="15" borderId="1" xfId="0" applyNumberFormat="1" applyFont="1" applyFill="1" applyBorder="1" applyAlignment="1">
      <alignment horizontal="center"/>
    </xf>
    <xf numFmtId="0" fontId="0" fillId="0" borderId="0" xfId="0" applyFill="1" applyBorder="1" applyAlignment="1">
      <alignment horizontal="left"/>
    </xf>
    <xf numFmtId="0" fontId="16" fillId="18" borderId="2" xfId="0" applyFont="1" applyFill="1" applyBorder="1" applyAlignment="1">
      <alignment horizontal="left"/>
    </xf>
    <xf numFmtId="49" fontId="16" fillId="18" borderId="2" xfId="0" applyNumberFormat="1" applyFont="1" applyFill="1" applyBorder="1" applyAlignment="1">
      <alignment horizontal="left"/>
    </xf>
    <xf numFmtId="49" fontId="16" fillId="18" borderId="12" xfId="0" applyNumberFormat="1" applyFont="1" applyFill="1" applyBorder="1" applyAlignment="1">
      <alignment horizontal="left"/>
    </xf>
    <xf numFmtId="1" fontId="16" fillId="18" borderId="1" xfId="0" applyNumberFormat="1" applyFont="1" applyFill="1" applyBorder="1" applyAlignment="1">
      <alignment horizontal="center" vertical="center"/>
    </xf>
    <xf numFmtId="1" fontId="16" fillId="18" borderId="9" xfId="0" applyNumberFormat="1" applyFont="1" applyFill="1" applyBorder="1" applyAlignment="1">
      <alignment horizontal="center" vertical="center"/>
    </xf>
    <xf numFmtId="0" fontId="16" fillId="18" borderId="1" xfId="0" applyFont="1" applyFill="1" applyBorder="1" applyAlignment="1">
      <alignment horizontal="center"/>
    </xf>
    <xf numFmtId="49" fontId="16" fillId="18" borderId="1" xfId="0" applyNumberFormat="1" applyFont="1" applyFill="1" applyBorder="1" applyAlignment="1">
      <alignment horizontal="center"/>
    </xf>
    <xf numFmtId="0" fontId="16" fillId="18" borderId="10" xfId="0" applyFont="1" applyFill="1" applyBorder="1" applyAlignment="1">
      <alignment horizontal="center" vertical="center"/>
    </xf>
    <xf numFmtId="0" fontId="20" fillId="18" borderId="10" xfId="0" applyFont="1" applyFill="1" applyBorder="1" applyAlignment="1">
      <alignment horizontal="center" vertical="center"/>
    </xf>
    <xf numFmtId="49" fontId="16" fillId="18" borderId="1" xfId="0" applyNumberFormat="1" applyFont="1" applyFill="1" applyBorder="1" applyAlignment="1"/>
    <xf numFmtId="0" fontId="16" fillId="18" borderId="1" xfId="0" applyFont="1" applyFill="1" applyBorder="1" applyAlignment="1">
      <alignment horizontal="left"/>
    </xf>
    <xf numFmtId="0" fontId="16" fillId="18" borderId="12" xfId="0" applyFont="1" applyFill="1" applyBorder="1" applyAlignment="1">
      <alignment horizontal="left"/>
    </xf>
    <xf numFmtId="0" fontId="16" fillId="18" borderId="10" xfId="0" applyFont="1" applyFill="1" applyBorder="1" applyAlignment="1">
      <alignment horizontal="left"/>
    </xf>
    <xf numFmtId="0" fontId="15" fillId="0" borderId="1" xfId="0" applyFont="1" applyFill="1" applyBorder="1" applyAlignment="1">
      <alignment horizontal="left" vertical="center" wrapText="1"/>
    </xf>
    <xf numFmtId="0" fontId="16" fillId="0" borderId="1" xfId="0" applyFont="1" applyFill="1" applyBorder="1" applyAlignment="1">
      <alignment horizontal="left" vertical="center"/>
    </xf>
    <xf numFmtId="0" fontId="16" fillId="0" borderId="1" xfId="0" applyFont="1" applyFill="1" applyBorder="1" applyAlignment="1">
      <alignment horizontal="left" vertical="center" wrapText="1"/>
    </xf>
    <xf numFmtId="49" fontId="16" fillId="0" borderId="1" xfId="0" applyNumberFormat="1" applyFont="1" applyFill="1" applyBorder="1" applyAlignment="1">
      <alignment horizontal="left" vertical="center" wrapText="1"/>
    </xf>
    <xf numFmtId="49" fontId="16" fillId="16" borderId="2" xfId="0" applyNumberFormat="1" applyFont="1" applyFill="1" applyBorder="1" applyAlignment="1">
      <alignment horizontal="left" vertical="center" wrapText="1"/>
    </xf>
    <xf numFmtId="0" fontId="16" fillId="16" borderId="1" xfId="0" applyFont="1" applyFill="1" applyBorder="1" applyAlignment="1">
      <alignment horizontal="center" vertical="center"/>
    </xf>
    <xf numFmtId="0" fontId="15" fillId="16" borderId="10" xfId="0" applyFont="1" applyFill="1" applyBorder="1" applyAlignment="1">
      <alignment horizontal="center" vertical="center"/>
    </xf>
    <xf numFmtId="0" fontId="15" fillId="0" borderId="2" xfId="0" applyFont="1" applyFill="1" applyBorder="1" applyAlignment="1">
      <alignment horizontal="left" vertical="center" wrapText="1"/>
    </xf>
    <xf numFmtId="49" fontId="15" fillId="0" borderId="2" xfId="0" applyNumberFormat="1" applyFont="1" applyFill="1" applyBorder="1" applyAlignment="1">
      <alignment horizontal="left" vertical="center" wrapText="1"/>
    </xf>
    <xf numFmtId="1" fontId="4" fillId="0" borderId="1" xfId="0" applyNumberFormat="1" applyFont="1" applyBorder="1" applyAlignment="1">
      <alignment horizontal="center" vertical="center"/>
    </xf>
    <xf numFmtId="0" fontId="4" fillId="9" borderId="1" xfId="0" applyFont="1" applyFill="1" applyBorder="1" applyAlignment="1">
      <alignment horizontal="center" vertical="center"/>
    </xf>
    <xf numFmtId="0" fontId="3" fillId="11" borderId="10" xfId="0" applyFont="1" applyFill="1" applyBorder="1" applyAlignment="1">
      <alignment horizontal="center" vertical="center" wrapText="1"/>
    </xf>
    <xf numFmtId="0" fontId="3" fillId="11" borderId="9"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9" xfId="0" applyFont="1" applyBorder="1" applyAlignment="1">
      <alignment horizontal="center" vertical="center" wrapText="1"/>
    </xf>
    <xf numFmtId="0" fontId="3" fillId="8" borderId="10" xfId="0" applyFont="1" applyFill="1" applyBorder="1" applyAlignment="1">
      <alignment horizontal="center" vertical="center" wrapText="1"/>
    </xf>
    <xf numFmtId="0" fontId="3" fillId="8" borderId="9" xfId="0" applyFont="1" applyFill="1" applyBorder="1" applyAlignment="1">
      <alignment horizontal="center" vertical="center" wrapText="1"/>
    </xf>
    <xf numFmtId="0" fontId="3" fillId="11" borderId="10" xfId="0" applyFont="1" applyFill="1" applyBorder="1" applyAlignment="1">
      <alignment horizontal="left" vertical="center" wrapText="1"/>
    </xf>
    <xf numFmtId="0" fontId="3" fillId="11" borderId="9" xfId="0" applyFont="1" applyFill="1" applyBorder="1" applyAlignment="1">
      <alignment horizontal="left" vertical="center" wrapText="1"/>
    </xf>
    <xf numFmtId="0" fontId="3" fillId="2" borderId="10" xfId="0" applyFont="1" applyFill="1" applyBorder="1" applyAlignment="1">
      <alignment horizontal="center" vertical="center" textRotation="255" wrapText="1"/>
    </xf>
    <xf numFmtId="0" fontId="3" fillId="2" borderId="9" xfId="0" applyFont="1" applyFill="1" applyBorder="1" applyAlignment="1">
      <alignment horizontal="center" vertical="center" textRotation="255" wrapText="1"/>
    </xf>
    <xf numFmtId="0" fontId="29" fillId="0" borderId="0" xfId="0" applyFont="1"/>
    <xf numFmtId="0" fontId="31" fillId="0" borderId="0" xfId="0" applyFont="1"/>
    <xf numFmtId="0" fontId="25" fillId="0" borderId="0" xfId="0" applyFont="1" applyAlignment="1"/>
    <xf numFmtId="0" fontId="3" fillId="0" borderId="1" xfId="0" applyFont="1" applyFill="1" applyBorder="1" applyAlignment="1">
      <alignment horizontal="left" vertical="center" wrapText="1"/>
    </xf>
    <xf numFmtId="0" fontId="21" fillId="9" borderId="1" xfId="0" applyFont="1" applyFill="1" applyBorder="1" applyAlignment="1">
      <alignment horizontal="left" vertical="center" wrapText="1"/>
    </xf>
    <xf numFmtId="0" fontId="3" fillId="19" borderId="1" xfId="0" applyFont="1" applyFill="1" applyBorder="1" applyAlignment="1">
      <alignment horizontal="left" vertical="center" wrapText="1"/>
    </xf>
    <xf numFmtId="0" fontId="0" fillId="19" borderId="0" xfId="0" applyFill="1"/>
    <xf numFmtId="0" fontId="3" fillId="17" borderId="1" xfId="0" applyFont="1" applyFill="1" applyBorder="1" applyAlignment="1">
      <alignment horizontal="center" vertical="center" wrapText="1"/>
    </xf>
    <xf numFmtId="0" fontId="0" fillId="17" borderId="0" xfId="0" applyFill="1"/>
    <xf numFmtId="0" fontId="26" fillId="0" borderId="0" xfId="0" applyFont="1" applyAlignment="1">
      <alignment horizontal="center"/>
    </xf>
    <xf numFmtId="0" fontId="12" fillId="0" borderId="0" xfId="0" applyFont="1" applyAlignment="1">
      <alignment horizontal="left"/>
    </xf>
    <xf numFmtId="0" fontId="24" fillId="0" borderId="0" xfId="0" applyFont="1" applyFill="1" applyAlignment="1">
      <alignment horizontal="left"/>
    </xf>
    <xf numFmtId="0" fontId="13" fillId="0" borderId="0" xfId="0" applyFont="1" applyFill="1" applyAlignment="1">
      <alignment horizontal="left"/>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9" xfId="0" applyFont="1" applyBorder="1" applyAlignment="1">
      <alignment horizontal="center" vertical="center" wrapText="1"/>
    </xf>
    <xf numFmtId="0" fontId="3" fillId="9" borderId="10" xfId="0" applyFont="1" applyFill="1" applyBorder="1" applyAlignment="1">
      <alignment horizontal="center" vertical="center" wrapText="1"/>
    </xf>
    <xf numFmtId="0" fontId="3" fillId="9" borderId="9" xfId="0" applyFont="1" applyFill="1" applyBorder="1" applyAlignment="1">
      <alignment horizontal="center" vertical="center" wrapText="1"/>
    </xf>
    <xf numFmtId="0" fontId="3" fillId="10" borderId="10" xfId="0" applyFont="1" applyFill="1" applyBorder="1" applyAlignment="1">
      <alignment horizontal="center" vertical="center" wrapText="1"/>
    </xf>
    <xf numFmtId="0" fontId="3" fillId="10" borderId="9" xfId="0" applyFont="1" applyFill="1" applyBorder="1" applyAlignment="1">
      <alignment horizontal="center" vertical="center" wrapText="1"/>
    </xf>
    <xf numFmtId="0" fontId="0" fillId="0" borderId="0" xfId="0" applyAlignment="1">
      <alignment horizontal="center"/>
    </xf>
    <xf numFmtId="0" fontId="8" fillId="0" borderId="2" xfId="0" applyFont="1" applyBorder="1" applyAlignment="1">
      <alignment horizontal="center" textRotation="90"/>
    </xf>
    <xf numFmtId="0" fontId="8" fillId="0" borderId="4" xfId="0" applyFont="1" applyBorder="1" applyAlignment="1">
      <alignment horizontal="center" textRotation="90"/>
    </xf>
    <xf numFmtId="0" fontId="8" fillId="0" borderId="3" xfId="0" applyFont="1" applyBorder="1" applyAlignment="1">
      <alignment horizontal="center" textRotation="90"/>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6" xfId="0" applyFont="1" applyBorder="1" applyAlignment="1">
      <alignment horizontal="center" vertical="center" wrapText="1"/>
    </xf>
    <xf numFmtId="0" fontId="1" fillId="0" borderId="2"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4" xfId="0" applyFont="1" applyBorder="1" applyAlignment="1">
      <alignment horizontal="center" vertical="center" textRotation="90" wrapText="1"/>
    </xf>
    <xf numFmtId="0" fontId="1" fillId="0" borderId="7" xfId="0" applyFont="1" applyBorder="1" applyAlignment="1">
      <alignment horizontal="center" vertical="center" textRotation="90" wrapText="1"/>
    </xf>
    <xf numFmtId="0" fontId="1" fillId="0" borderId="8" xfId="0" applyFont="1" applyBorder="1" applyAlignment="1">
      <alignment horizontal="center" vertical="center" textRotation="90" wrapText="1"/>
    </xf>
    <xf numFmtId="0" fontId="1" fillId="0" borderId="5" xfId="0" applyFont="1" applyBorder="1" applyAlignment="1">
      <alignment horizontal="center" vertical="center" textRotation="90" wrapText="1"/>
    </xf>
    <xf numFmtId="0" fontId="1" fillId="0" borderId="6" xfId="0" applyFont="1" applyBorder="1" applyAlignment="1">
      <alignment horizontal="center" vertical="center" textRotation="90" wrapText="1"/>
    </xf>
    <xf numFmtId="0" fontId="1" fillId="0" borderId="12" xfId="0" applyFont="1" applyBorder="1" applyAlignment="1">
      <alignment horizontal="center" vertical="center" textRotation="90" wrapText="1"/>
    </xf>
    <xf numFmtId="0" fontId="1" fillId="0" borderId="11" xfId="0" applyFont="1" applyBorder="1" applyAlignment="1">
      <alignment horizontal="center" vertical="center" textRotation="90" wrapText="1"/>
    </xf>
    <xf numFmtId="14" fontId="1" fillId="0" borderId="11" xfId="0" applyNumberFormat="1" applyFont="1" applyBorder="1" applyAlignment="1">
      <alignment horizontal="center" vertical="center" textRotation="90" wrapText="1"/>
    </xf>
    <xf numFmtId="0" fontId="3" fillId="0" borderId="1" xfId="0" applyFont="1" applyBorder="1" applyAlignment="1">
      <alignment horizontal="center" vertical="center" textRotation="90" wrapText="1"/>
    </xf>
    <xf numFmtId="0" fontId="3" fillId="0" borderId="4" xfId="0" applyFont="1" applyBorder="1" applyAlignment="1">
      <alignment horizontal="center" vertical="center" textRotation="90" wrapText="1"/>
    </xf>
    <xf numFmtId="0" fontId="11" fillId="0" borderId="2" xfId="0" applyFont="1" applyBorder="1" applyAlignment="1">
      <alignment horizontal="center" vertical="center" textRotation="90" wrapText="1"/>
    </xf>
    <xf numFmtId="0" fontId="11" fillId="0" borderId="4" xfId="0" applyFont="1" applyBorder="1" applyAlignment="1">
      <alignment horizontal="center" vertical="center" textRotation="90" wrapText="1"/>
    </xf>
    <xf numFmtId="0" fontId="11" fillId="0" borderId="3" xfId="0" applyFont="1" applyBorder="1" applyAlignment="1">
      <alignment horizontal="center" vertical="center" textRotation="90" wrapText="1"/>
    </xf>
    <xf numFmtId="0" fontId="3" fillId="0" borderId="2" xfId="0" applyFont="1" applyBorder="1" applyAlignment="1">
      <alignment horizontal="left" textRotation="90" wrapText="1"/>
    </xf>
    <xf numFmtId="0" fontId="3" fillId="0" borderId="4" xfId="0" applyFont="1" applyBorder="1" applyAlignment="1">
      <alignment horizontal="left" textRotation="90" wrapText="1"/>
    </xf>
    <xf numFmtId="0" fontId="3" fillId="0" borderId="3" xfId="0" applyFont="1" applyBorder="1" applyAlignment="1">
      <alignment horizontal="left" textRotation="90"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7" xfId="0" applyFont="1" applyBorder="1" applyAlignment="1">
      <alignment horizontal="center" vertical="center" textRotation="90" wrapText="1"/>
    </xf>
    <xf numFmtId="0" fontId="3" fillId="0" borderId="5" xfId="0" applyFont="1" applyBorder="1" applyAlignment="1">
      <alignment horizontal="center" vertical="center" textRotation="90" wrapText="1"/>
    </xf>
    <xf numFmtId="0" fontId="3" fillId="11" borderId="10" xfId="0" applyFont="1" applyFill="1" applyBorder="1" applyAlignment="1">
      <alignment horizontal="center" vertical="center" wrapText="1"/>
    </xf>
    <xf numFmtId="0" fontId="3" fillId="11" borderId="9"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21" fillId="10" borderId="10" xfId="0" applyFont="1" applyFill="1" applyBorder="1" applyAlignment="1">
      <alignment horizontal="center" vertical="center" wrapText="1"/>
    </xf>
    <xf numFmtId="0" fontId="21" fillId="10" borderId="9" xfId="0" applyFont="1" applyFill="1" applyBorder="1" applyAlignment="1">
      <alignment horizontal="center" vertical="center" wrapText="1"/>
    </xf>
    <xf numFmtId="0" fontId="3" fillId="0" borderId="10" xfId="0" applyFont="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8" borderId="10" xfId="0" applyFont="1" applyFill="1" applyBorder="1" applyAlignment="1">
      <alignment horizontal="center" vertical="center" wrapText="1"/>
    </xf>
    <xf numFmtId="0" fontId="3" fillId="8" borderId="9" xfId="0" applyFont="1" applyFill="1" applyBorder="1" applyAlignment="1">
      <alignment horizontal="center" vertical="center" wrapText="1"/>
    </xf>
    <xf numFmtId="0" fontId="1" fillId="0" borderId="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8" xfId="0" applyFont="1" applyBorder="1" applyAlignment="1">
      <alignment horizontal="center" vertical="center" wrapText="1"/>
    </xf>
    <xf numFmtId="0" fontId="3" fillId="11" borderId="10" xfId="0" applyFont="1" applyFill="1" applyBorder="1" applyAlignment="1">
      <alignment horizontal="left" vertical="center" wrapText="1"/>
    </xf>
    <xf numFmtId="0" fontId="3" fillId="11" borderId="9" xfId="0" applyFont="1" applyFill="1" applyBorder="1" applyAlignment="1">
      <alignment horizontal="left" vertical="center" wrapText="1"/>
    </xf>
    <xf numFmtId="0" fontId="1" fillId="0" borderId="2" xfId="0" applyFont="1" applyBorder="1" applyAlignment="1">
      <alignment horizontal="left" vertical="center" textRotation="90" wrapText="1"/>
    </xf>
    <xf numFmtId="0" fontId="0" fillId="0" borderId="3" xfId="0" applyBorder="1" applyAlignment="1">
      <alignment textRotation="90"/>
    </xf>
    <xf numFmtId="0" fontId="3" fillId="2" borderId="10" xfId="0" applyFont="1" applyFill="1" applyBorder="1" applyAlignment="1">
      <alignment horizontal="center" vertical="center" textRotation="255" wrapText="1"/>
    </xf>
    <xf numFmtId="0" fontId="3" fillId="2" borderId="9" xfId="0" applyFont="1" applyFill="1" applyBorder="1" applyAlignment="1">
      <alignment horizontal="center" vertical="center" textRotation="255" wrapText="1"/>
    </xf>
    <xf numFmtId="0" fontId="21" fillId="0" borderId="0" xfId="0" applyFont="1" applyFill="1" applyBorder="1" applyAlignment="1">
      <alignment horizontal="center" vertical="center" wrapText="1"/>
    </xf>
    <xf numFmtId="0" fontId="3" fillId="0" borderId="3" xfId="0" applyFont="1" applyBorder="1" applyAlignment="1">
      <alignment horizontal="center" vertical="center" textRotation="90" wrapText="1"/>
    </xf>
    <xf numFmtId="0" fontId="3" fillId="0" borderId="2" xfId="0" applyFont="1" applyBorder="1" applyAlignment="1">
      <alignment horizontal="center" vertical="center" textRotation="90" wrapText="1"/>
    </xf>
    <xf numFmtId="0" fontId="13" fillId="0" borderId="14" xfId="0" applyFont="1" applyFill="1" applyBorder="1" applyAlignment="1">
      <alignment horizontal="left"/>
    </xf>
    <xf numFmtId="0" fontId="0" fillId="0" borderId="14" xfId="0" applyFill="1" applyBorder="1" applyAlignment="1">
      <alignment horizontal="left"/>
    </xf>
    <xf numFmtId="0" fontId="0" fillId="0" borderId="0" xfId="0" applyFill="1" applyBorder="1" applyAlignment="1">
      <alignment horizontal="left"/>
    </xf>
    <xf numFmtId="0" fontId="4" fillId="0" borderId="5" xfId="0" applyFont="1" applyBorder="1" applyAlignment="1">
      <alignment horizontal="center"/>
    </xf>
    <xf numFmtId="0" fontId="4" fillId="0" borderId="14" xfId="0" applyFont="1" applyBorder="1" applyAlignment="1">
      <alignment horizontal="center"/>
    </xf>
    <xf numFmtId="0" fontId="7" fillId="7" borderId="12" xfId="0" applyFont="1" applyFill="1" applyBorder="1" applyAlignment="1">
      <alignment horizontal="center" vertical="center" textRotation="90" wrapText="1"/>
    </xf>
    <xf numFmtId="0" fontId="7" fillId="7" borderId="7" xfId="0" applyFont="1" applyFill="1" applyBorder="1" applyAlignment="1">
      <alignment horizontal="center" vertical="center" textRotation="90" wrapText="1"/>
    </xf>
    <xf numFmtId="0" fontId="7" fillId="7" borderId="5" xfId="0" applyFont="1" applyFill="1" applyBorder="1" applyAlignment="1">
      <alignment horizontal="center" vertical="center" textRotation="90" wrapText="1"/>
    </xf>
    <xf numFmtId="0" fontId="7" fillId="0" borderId="2" xfId="0" applyFont="1" applyBorder="1" applyAlignment="1">
      <alignment horizontal="center" vertical="center" textRotation="90" wrapText="1"/>
    </xf>
    <xf numFmtId="0" fontId="7" fillId="0" borderId="4" xfId="0" applyFont="1" applyBorder="1" applyAlignment="1">
      <alignment horizontal="center" vertical="center" textRotation="90" wrapText="1"/>
    </xf>
    <xf numFmtId="0" fontId="7" fillId="0" borderId="3" xfId="0" applyFont="1" applyBorder="1" applyAlignment="1">
      <alignment horizontal="center" vertical="center" textRotation="90" wrapText="1"/>
    </xf>
    <xf numFmtId="0" fontId="7" fillId="0" borderId="10" xfId="0" applyFont="1" applyBorder="1" applyAlignment="1">
      <alignment horizontal="center" vertical="center" wrapText="1"/>
    </xf>
    <xf numFmtId="0" fontId="7" fillId="0" borderId="15" xfId="0" applyFont="1" applyBorder="1" applyAlignment="1">
      <alignment horizontal="center" vertical="center" wrapText="1"/>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9" fillId="0" borderId="3" xfId="0" applyFont="1" applyBorder="1" applyAlignment="1">
      <alignment horizontal="center" vertical="center"/>
    </xf>
    <xf numFmtId="0" fontId="27" fillId="0" borderId="2"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9" xfId="0" applyFont="1" applyBorder="1" applyAlignment="1">
      <alignment horizontal="center" vertical="center" wrapText="1"/>
    </xf>
    <xf numFmtId="49" fontId="7" fillId="0" borderId="1" xfId="0" applyNumberFormat="1" applyFont="1" applyBorder="1" applyAlignment="1">
      <alignment horizontal="center" vertical="center" textRotation="90" wrapText="1"/>
    </xf>
    <xf numFmtId="0" fontId="7" fillId="0" borderId="13"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4" xfId="0" applyFont="1" applyBorder="1" applyAlignment="1">
      <alignment horizontal="center" vertical="center" wrapText="1"/>
    </xf>
    <xf numFmtId="0" fontId="7" fillId="6" borderId="2" xfId="0" applyFont="1" applyFill="1" applyBorder="1" applyAlignment="1">
      <alignment horizontal="center" vertical="center" textRotation="90" wrapText="1"/>
    </xf>
    <xf numFmtId="0" fontId="7" fillId="6" borderId="4" xfId="0" applyFont="1" applyFill="1" applyBorder="1" applyAlignment="1">
      <alignment horizontal="center" vertical="center" textRotation="90" wrapText="1"/>
    </xf>
    <xf numFmtId="0" fontId="7" fillId="6" borderId="3" xfId="0" applyFont="1" applyFill="1" applyBorder="1" applyAlignment="1">
      <alignment horizontal="center" vertical="center" textRotation="90" wrapText="1"/>
    </xf>
    <xf numFmtId="0" fontId="16" fillId="0" borderId="10"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9" xfId="0" applyFont="1" applyBorder="1" applyAlignment="1">
      <alignment horizontal="center" vertical="center" wrapText="1"/>
    </xf>
    <xf numFmtId="0" fontId="15" fillId="0" borderId="2" xfId="0" applyFont="1" applyBorder="1" applyAlignment="1">
      <alignment horizontal="center" vertical="center" textRotation="90"/>
    </xf>
    <xf numFmtId="0" fontId="15" fillId="0" borderId="4" xfId="0" applyFont="1" applyBorder="1" applyAlignment="1">
      <alignment horizontal="center" vertical="center" textRotation="90"/>
    </xf>
    <xf numFmtId="0" fontId="15" fillId="0" borderId="3" xfId="0" applyFont="1" applyBorder="1" applyAlignment="1">
      <alignment horizontal="center" vertical="center" textRotation="90"/>
    </xf>
    <xf numFmtId="0" fontId="16" fillId="17" borderId="12" xfId="0" applyFont="1" applyFill="1" applyBorder="1" applyAlignment="1">
      <alignment horizontal="center" vertical="center"/>
    </xf>
    <xf numFmtId="0" fontId="16" fillId="17" borderId="5" xfId="0" applyFont="1" applyFill="1" applyBorder="1" applyAlignment="1">
      <alignment horizontal="center" vertical="center"/>
    </xf>
    <xf numFmtId="0" fontId="15" fillId="0" borderId="12" xfId="0" applyFont="1" applyBorder="1" applyAlignment="1">
      <alignment horizontal="left" vertical="center" wrapText="1"/>
    </xf>
    <xf numFmtId="0" fontId="15" fillId="0" borderId="13" xfId="0" applyFont="1" applyBorder="1" applyAlignment="1">
      <alignment horizontal="left" vertical="center" wrapText="1"/>
    </xf>
    <xf numFmtId="0" fontId="15" fillId="0" borderId="11" xfId="0" applyFont="1" applyBorder="1" applyAlignment="1">
      <alignment horizontal="left" vertical="center" wrapText="1"/>
    </xf>
    <xf numFmtId="0" fontId="7" fillId="6" borderId="11" xfId="0" applyFont="1" applyFill="1" applyBorder="1" applyAlignment="1">
      <alignment horizontal="center" vertical="center" textRotation="90" wrapText="1"/>
    </xf>
    <xf numFmtId="0" fontId="7" fillId="6" borderId="8" xfId="0" applyFont="1" applyFill="1" applyBorder="1" applyAlignment="1">
      <alignment horizontal="center" vertical="center" textRotation="90" wrapText="1"/>
    </xf>
    <xf numFmtId="0" fontId="7" fillId="6" borderId="6" xfId="0" applyFont="1" applyFill="1" applyBorder="1" applyAlignment="1">
      <alignment horizontal="center" vertical="center" textRotation="90" wrapText="1"/>
    </xf>
    <xf numFmtId="0" fontId="7" fillId="6" borderId="12" xfId="0" applyFont="1" applyFill="1" applyBorder="1" applyAlignment="1">
      <alignment horizontal="center" vertical="center" textRotation="90" wrapText="1"/>
    </xf>
    <xf numFmtId="0" fontId="7" fillId="6" borderId="7" xfId="0" applyFont="1" applyFill="1" applyBorder="1" applyAlignment="1">
      <alignment horizontal="center" vertical="center" textRotation="90" wrapText="1"/>
    </xf>
    <xf numFmtId="0" fontId="7" fillId="6" borderId="5" xfId="0" applyFont="1" applyFill="1" applyBorder="1" applyAlignment="1">
      <alignment horizontal="center" vertical="center" textRotation="90" wrapText="1"/>
    </xf>
    <xf numFmtId="0" fontId="7" fillId="6" borderId="1" xfId="0" applyFont="1" applyFill="1" applyBorder="1" applyAlignment="1">
      <alignment horizontal="center" vertical="center" textRotation="90" wrapText="1"/>
    </xf>
    <xf numFmtId="0" fontId="16" fillId="17" borderId="2" xfId="0" applyFont="1" applyFill="1" applyBorder="1" applyAlignment="1">
      <alignment horizontal="center" vertical="center"/>
    </xf>
    <xf numFmtId="0" fontId="16" fillId="17" borderId="3" xfId="0" applyFont="1" applyFill="1" applyBorder="1" applyAlignment="1">
      <alignment horizontal="center" vertical="center"/>
    </xf>
    <xf numFmtId="0" fontId="4" fillId="0" borderId="10" xfId="0" applyFont="1" applyBorder="1" applyAlignment="1">
      <alignment horizontal="center"/>
    </xf>
    <xf numFmtId="0" fontId="4" fillId="0" borderId="15" xfId="0" applyFont="1" applyBorder="1" applyAlignment="1">
      <alignment horizontal="center"/>
    </xf>
    <xf numFmtId="49" fontId="16" fillId="0" borderId="2" xfId="0" applyNumberFormat="1" applyFont="1" applyBorder="1" applyAlignment="1">
      <alignment horizontal="center" vertical="center" wrapText="1"/>
    </xf>
    <xf numFmtId="49" fontId="16" fillId="0" borderId="3" xfId="0" applyNumberFormat="1" applyFont="1" applyBorder="1" applyAlignment="1">
      <alignment horizontal="center" vertical="center" wrapText="1"/>
    </xf>
    <xf numFmtId="49" fontId="16" fillId="0" borderId="2" xfId="0" applyNumberFormat="1" applyFont="1" applyFill="1" applyBorder="1" applyAlignment="1">
      <alignment horizontal="center" vertical="center" wrapText="1"/>
    </xf>
    <xf numFmtId="49" fontId="16" fillId="0" borderId="3" xfId="0" applyNumberFormat="1" applyFont="1" applyFill="1" applyBorder="1" applyAlignment="1">
      <alignment horizontal="center" vertical="center" wrapText="1"/>
    </xf>
    <xf numFmtId="0" fontId="25" fillId="0" borderId="0" xfId="0" applyFont="1" applyFill="1" applyAlignment="1">
      <alignment horizontal="left" vertical="center" wrapText="1"/>
    </xf>
    <xf numFmtId="0" fontId="12" fillId="0" borderId="0" xfId="0" applyFont="1" applyFill="1" applyAlignment="1">
      <alignment horizontal="left"/>
    </xf>
    <xf numFmtId="0" fontId="0" fillId="0" borderId="0" xfId="0" applyFill="1" applyAlignment="1">
      <alignment horizontal="left"/>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32</xdr:col>
      <xdr:colOff>85726</xdr:colOff>
      <xdr:row>3</xdr:row>
      <xdr:rowOff>139065</xdr:rowOff>
    </xdr:from>
    <xdr:to>
      <xdr:col>60</xdr:col>
      <xdr:colOff>77932</xdr:colOff>
      <xdr:row>13</xdr:row>
      <xdr:rowOff>83832</xdr:rowOff>
    </xdr:to>
    <xdr:sp macro="" textlink="">
      <xdr:nvSpPr>
        <xdr:cNvPr id="2" name="Text Box 1">
          <a:extLst>
            <a:ext uri="{FF2B5EF4-FFF2-40B4-BE49-F238E27FC236}">
              <a16:creationId xmlns:a16="http://schemas.microsoft.com/office/drawing/2014/main" xmlns="" id="{00000000-0008-0000-0000-000002000000}"/>
            </a:ext>
          </a:extLst>
        </xdr:cNvPr>
        <xdr:cNvSpPr txBox="1">
          <a:spLocks noChangeArrowheads="1"/>
        </xdr:cNvSpPr>
      </xdr:nvSpPr>
      <xdr:spPr bwMode="auto">
        <a:xfrm>
          <a:off x="3835112" y="632633"/>
          <a:ext cx="3083502" cy="1564017"/>
        </a:xfrm>
        <a:prstGeom prst="rect">
          <a:avLst/>
        </a:prstGeom>
        <a:noFill/>
        <a:ln w="9525">
          <a:noFill/>
          <a:miter lim="800000"/>
          <a:headEnd/>
          <a:tailEnd/>
        </a:ln>
      </xdr:spPr>
      <xdr:txBody>
        <a:bodyPr vertOverflow="clip" wrap="square" lIns="36576" tIns="32004" rIns="36576" bIns="0" anchor="t" upright="1"/>
        <a:lstStyle/>
        <a:p>
          <a:pPr algn="ctr" rtl="1">
            <a:defRPr sz="1000"/>
          </a:pPr>
          <a:r>
            <a:rPr lang="ru-RU" sz="1400" b="0" i="0" strike="noStrike">
              <a:solidFill>
                <a:srgbClr val="000000"/>
              </a:solidFill>
              <a:latin typeface="Arial Cyr"/>
            </a:rPr>
            <a:t>Утверждаю</a:t>
          </a:r>
          <a:endParaRPr lang="ru-RU" sz="1400" b="0" i="0" strike="noStrike">
            <a:solidFill>
              <a:srgbClr val="000000"/>
            </a:solidFill>
            <a:latin typeface="Times New Roman" pitchFamily="18" charset="0"/>
            <a:cs typeface="Times New Roman" pitchFamily="18" charset="0"/>
          </a:endParaRPr>
        </a:p>
        <a:p>
          <a:pPr algn="ctr" rtl="1">
            <a:defRPr sz="1000"/>
          </a:pPr>
          <a:r>
            <a:rPr lang="ru-RU" sz="1400" b="0" i="0" strike="noStrike">
              <a:solidFill>
                <a:srgbClr val="000000"/>
              </a:solidFill>
              <a:latin typeface="Times New Roman" pitchFamily="18" charset="0"/>
              <a:cs typeface="Times New Roman" pitchFamily="18" charset="0"/>
            </a:rPr>
            <a:t>Директор ГБПОУ</a:t>
          </a:r>
          <a:r>
            <a:rPr lang="ru-RU" sz="1400" b="0" i="0" strike="noStrike" baseline="0">
              <a:solidFill>
                <a:srgbClr val="000000"/>
              </a:solidFill>
              <a:latin typeface="Times New Roman" pitchFamily="18" charset="0"/>
              <a:cs typeface="Times New Roman" pitchFamily="18" charset="0"/>
            </a:rPr>
            <a:t>  РО </a:t>
          </a:r>
        </a:p>
        <a:p>
          <a:pPr algn="ctr" rtl="1">
            <a:defRPr sz="1000"/>
          </a:pPr>
          <a:r>
            <a:rPr lang="ru-RU" sz="1400" b="0" i="0" strike="noStrike">
              <a:solidFill>
                <a:srgbClr val="000000"/>
              </a:solidFill>
              <a:latin typeface="Times New Roman" pitchFamily="18" charset="0"/>
              <a:cs typeface="Times New Roman" pitchFamily="18" charset="0"/>
            </a:rPr>
            <a:t>"Ростовски</a:t>
          </a:r>
          <a:r>
            <a:rPr lang="ru-RU" sz="1400" b="0" i="0" strike="noStrike" baseline="0">
              <a:solidFill>
                <a:srgbClr val="000000"/>
              </a:solidFill>
              <a:latin typeface="Times New Roman" pitchFamily="18" charset="0"/>
              <a:cs typeface="Times New Roman" pitchFamily="18" charset="0"/>
            </a:rPr>
            <a:t>й- на - Дону </a:t>
          </a:r>
          <a:r>
            <a:rPr lang="ru-RU" sz="1400" b="0" i="0" strike="noStrike">
              <a:solidFill>
                <a:srgbClr val="000000"/>
              </a:solidFill>
              <a:latin typeface="Times New Roman" pitchFamily="18" charset="0"/>
              <a:cs typeface="Times New Roman" pitchFamily="18" charset="0"/>
            </a:rPr>
            <a:t> автотранспортный колледж"</a:t>
          </a:r>
        </a:p>
        <a:p>
          <a:pPr algn="ctr" rtl="1">
            <a:defRPr sz="1000"/>
          </a:pPr>
          <a:endParaRPr lang="ru-RU" sz="1400" b="0" i="0" strike="noStrike">
            <a:solidFill>
              <a:srgbClr val="000000"/>
            </a:solidFill>
            <a:latin typeface="Times New Roman" pitchFamily="18" charset="0"/>
            <a:cs typeface="Times New Roman" pitchFamily="18" charset="0"/>
          </a:endParaRPr>
        </a:p>
        <a:p>
          <a:pPr algn="l" rtl="1">
            <a:defRPr sz="1000"/>
          </a:pPr>
          <a:r>
            <a:rPr lang="ru-RU" sz="1400" b="0" i="0" strike="noStrike">
              <a:solidFill>
                <a:srgbClr val="000000"/>
              </a:solidFill>
              <a:latin typeface="Times New Roman" pitchFamily="18" charset="0"/>
              <a:cs typeface="Times New Roman" pitchFamily="18" charset="0"/>
            </a:rPr>
            <a:t>      ___________ В.П.Бартеньев</a:t>
          </a:r>
        </a:p>
        <a:p>
          <a:pPr algn="ctr" rtl="1">
            <a:defRPr sz="1000"/>
          </a:pPr>
          <a:endParaRPr lang="ru-RU" sz="1400" b="0" i="0" strike="noStrike">
            <a:solidFill>
              <a:srgbClr val="000000"/>
            </a:solidFill>
            <a:latin typeface="Times New Roman" pitchFamily="18" charset="0"/>
            <a:cs typeface="Times New Roman" pitchFamily="18" charset="0"/>
          </a:endParaRPr>
        </a:p>
        <a:p>
          <a:pPr algn="ctr" rtl="1">
            <a:defRPr sz="1000"/>
          </a:pPr>
          <a:endParaRPr lang="ru-RU" sz="1400" b="0" i="0" strike="noStrike">
            <a:solidFill>
              <a:srgbClr val="000000"/>
            </a:solidFill>
            <a:latin typeface="Times New Roman" pitchFamily="18" charset="0"/>
            <a:cs typeface="Times New Roman" pitchFamily="18" charset="0"/>
          </a:endParaRPr>
        </a:p>
      </xdr:txBody>
    </xdr:sp>
    <xdr:clientData/>
  </xdr:twoCellAnchor>
  <xdr:twoCellAnchor editAs="oneCell">
    <xdr:from>
      <xdr:col>32</xdr:col>
      <xdr:colOff>47625</xdr:colOff>
      <xdr:row>9</xdr:row>
      <xdr:rowOff>0</xdr:rowOff>
    </xdr:from>
    <xdr:to>
      <xdr:col>33</xdr:col>
      <xdr:colOff>19050</xdr:colOff>
      <xdr:row>10</xdr:row>
      <xdr:rowOff>38100</xdr:rowOff>
    </xdr:to>
    <xdr:sp macro="" textlink="">
      <xdr:nvSpPr>
        <xdr:cNvPr id="1071" name="Text Box 2">
          <a:extLst>
            <a:ext uri="{FF2B5EF4-FFF2-40B4-BE49-F238E27FC236}">
              <a16:creationId xmlns:a16="http://schemas.microsoft.com/office/drawing/2014/main" xmlns="" id="{00000000-0008-0000-0000-00002F040000}"/>
            </a:ext>
          </a:extLst>
        </xdr:cNvPr>
        <xdr:cNvSpPr txBox="1">
          <a:spLocks noChangeArrowheads="1"/>
        </xdr:cNvSpPr>
      </xdr:nvSpPr>
      <xdr:spPr bwMode="auto">
        <a:xfrm>
          <a:off x="3714750" y="1457325"/>
          <a:ext cx="57150" cy="190500"/>
        </a:xfrm>
        <a:prstGeom prst="rect">
          <a:avLst/>
        </a:prstGeom>
        <a:noFill/>
        <a:ln w="9525">
          <a:noFill/>
          <a:miter lim="800000"/>
          <a:headEnd/>
          <a:tailEnd/>
        </a:ln>
      </xdr:spPr>
    </xdr:sp>
    <xdr:clientData/>
  </xdr:twoCellAnchor>
  <xdr:twoCellAnchor>
    <xdr:from>
      <xdr:col>73</xdr:col>
      <xdr:colOff>60960</xdr:colOff>
      <xdr:row>8</xdr:row>
      <xdr:rowOff>148590</xdr:rowOff>
    </xdr:from>
    <xdr:to>
      <xdr:col>85</xdr:col>
      <xdr:colOff>188627</xdr:colOff>
      <xdr:row>8</xdr:row>
      <xdr:rowOff>152400</xdr:rowOff>
    </xdr:to>
    <xdr:sp macro="" textlink="">
      <xdr:nvSpPr>
        <xdr:cNvPr id="4" name="Text Box 4">
          <a:extLst>
            <a:ext uri="{FF2B5EF4-FFF2-40B4-BE49-F238E27FC236}">
              <a16:creationId xmlns:a16="http://schemas.microsoft.com/office/drawing/2014/main" xmlns="" id="{00000000-0008-0000-0000-000004000000}"/>
            </a:ext>
          </a:extLst>
        </xdr:cNvPr>
        <xdr:cNvSpPr txBox="1">
          <a:spLocks noChangeArrowheads="1"/>
        </xdr:cNvSpPr>
      </xdr:nvSpPr>
      <xdr:spPr bwMode="auto">
        <a:xfrm>
          <a:off x="8679180" y="1499235"/>
          <a:ext cx="1752600" cy="9525"/>
        </a:xfrm>
        <a:prstGeom prst="rect">
          <a:avLst/>
        </a:prstGeom>
        <a:noFill/>
        <a:ln w="9525">
          <a:noFill/>
          <a:miter lim="800000"/>
          <a:headEnd/>
          <a:tailEnd/>
        </a:ln>
      </xdr:spPr>
      <xdr:txBody>
        <a:bodyPr vertOverflow="clip" wrap="square" lIns="36576" tIns="27432" rIns="36576" bIns="0" anchor="t" upright="1"/>
        <a:lstStyle/>
        <a:p>
          <a:pPr algn="ctr" rtl="0">
            <a:defRPr sz="1000"/>
          </a:pPr>
          <a:r>
            <a:rPr lang="ru-RU" sz="1100" b="1" i="0" strike="noStrike">
              <a:solidFill>
                <a:srgbClr val="000000"/>
              </a:solidFill>
              <a:latin typeface="Arial Cyr"/>
            </a:rPr>
            <a:t>2.Сводные данные по бюджету времени</a:t>
          </a:r>
        </a:p>
      </xdr:txBody>
    </xdr:sp>
    <xdr:clientData/>
  </xdr:twoCellAnchor>
  <xdr:twoCellAnchor>
    <xdr:from>
      <xdr:col>0</xdr:col>
      <xdr:colOff>19051</xdr:colOff>
      <xdr:row>15</xdr:row>
      <xdr:rowOff>102870</xdr:rowOff>
    </xdr:from>
    <xdr:to>
      <xdr:col>63</xdr:col>
      <xdr:colOff>57151</xdr:colOff>
      <xdr:row>34</xdr:row>
      <xdr:rowOff>34636</xdr:rowOff>
    </xdr:to>
    <xdr:sp macro="" textlink="">
      <xdr:nvSpPr>
        <xdr:cNvPr id="5" name="Rectangle 5">
          <a:extLst>
            <a:ext uri="{FF2B5EF4-FFF2-40B4-BE49-F238E27FC236}">
              <a16:creationId xmlns:a16="http://schemas.microsoft.com/office/drawing/2014/main" xmlns="" id="{00000000-0008-0000-0000-000005000000}"/>
            </a:ext>
          </a:extLst>
        </xdr:cNvPr>
        <xdr:cNvSpPr>
          <a:spLocks noChangeArrowheads="1"/>
        </xdr:cNvSpPr>
      </xdr:nvSpPr>
      <xdr:spPr bwMode="auto">
        <a:xfrm>
          <a:off x="19051" y="2555125"/>
          <a:ext cx="7214755" cy="3360766"/>
        </a:xfrm>
        <a:prstGeom prst="rect">
          <a:avLst/>
        </a:prstGeom>
        <a:noFill/>
        <a:ln w="9525">
          <a:noFill/>
          <a:miter lim="800000"/>
          <a:headEnd/>
          <a:tailEnd/>
        </a:ln>
      </xdr:spPr>
      <xdr:txBody>
        <a:bodyPr vertOverflow="clip" wrap="square" lIns="54864" tIns="41148" rIns="0" bIns="0" anchor="t" upright="1"/>
        <a:lstStyle/>
        <a:p>
          <a:pPr algn="ctr" rtl="0">
            <a:lnSpc>
              <a:spcPct val="100000"/>
            </a:lnSpc>
            <a:defRPr sz="1000"/>
          </a:pPr>
          <a:r>
            <a:rPr lang="ru-RU" sz="2000" b="1" i="0" strike="noStrike">
              <a:solidFill>
                <a:srgbClr val="000000"/>
              </a:solidFill>
              <a:latin typeface="Times New Roman" pitchFamily="18" charset="0"/>
              <a:cs typeface="Times New Roman" pitchFamily="18" charset="0"/>
            </a:rPr>
            <a:t>УЧЕБНЫЙ ПЛАН</a:t>
          </a:r>
        </a:p>
        <a:p>
          <a:pPr algn="ctr" rtl="0">
            <a:lnSpc>
              <a:spcPct val="100000"/>
            </a:lnSpc>
            <a:defRPr sz="1000"/>
          </a:pPr>
          <a:r>
            <a:rPr lang="ru-RU" sz="1400" b="0" i="0" strike="noStrike">
              <a:solidFill>
                <a:srgbClr val="000000"/>
              </a:solidFill>
              <a:latin typeface="Times New Roman" pitchFamily="18" charset="0"/>
              <a:cs typeface="Times New Roman" pitchFamily="18" charset="0"/>
            </a:rPr>
            <a:t>программы подготовки специалистов среднего звена</a:t>
          </a:r>
        </a:p>
        <a:p>
          <a:pPr algn="ctr" rtl="0">
            <a:lnSpc>
              <a:spcPct val="100000"/>
            </a:lnSpc>
            <a:defRPr sz="1000"/>
          </a:pPr>
          <a:endParaRPr lang="ru-RU" sz="1400" b="0" i="0" u="none" strike="noStrike">
            <a:solidFill>
              <a:srgbClr val="000000"/>
            </a:solidFill>
            <a:latin typeface="Times New Roman" pitchFamily="18" charset="0"/>
            <a:cs typeface="Times New Roman" pitchFamily="18" charset="0"/>
          </a:endParaRPr>
        </a:p>
        <a:p>
          <a:pPr algn="ctr" rtl="0">
            <a:lnSpc>
              <a:spcPct val="100000"/>
            </a:lnSpc>
            <a:defRPr sz="1000"/>
          </a:pPr>
          <a:r>
            <a:rPr lang="ru-RU" sz="1400" b="0" i="0" u="none" strike="noStrike">
              <a:solidFill>
                <a:srgbClr val="000000"/>
              </a:solidFill>
              <a:latin typeface="Times New Roman" pitchFamily="18" charset="0"/>
              <a:cs typeface="Times New Roman" pitchFamily="18" charset="0"/>
            </a:rPr>
            <a:t> государственного</a:t>
          </a:r>
          <a:r>
            <a:rPr lang="ru-RU" sz="1400" b="0" i="0" u="none" strike="noStrike" baseline="0">
              <a:solidFill>
                <a:srgbClr val="000000"/>
              </a:solidFill>
              <a:latin typeface="Times New Roman" pitchFamily="18" charset="0"/>
              <a:cs typeface="Times New Roman" pitchFamily="18" charset="0"/>
            </a:rPr>
            <a:t>  бюджетного профессионального образовательного учреждения           </a:t>
          </a:r>
        </a:p>
        <a:p>
          <a:pPr algn="ctr" rtl="0">
            <a:lnSpc>
              <a:spcPct val="100000"/>
            </a:lnSpc>
            <a:defRPr sz="1000"/>
          </a:pPr>
          <a:r>
            <a:rPr lang="ru-RU" sz="1400" b="0" i="0" u="none" strike="noStrike" baseline="0">
              <a:solidFill>
                <a:srgbClr val="000000"/>
              </a:solidFill>
              <a:latin typeface="Times New Roman" pitchFamily="18" charset="0"/>
              <a:cs typeface="Times New Roman" pitchFamily="18" charset="0"/>
            </a:rPr>
            <a:t>Ростовской области</a:t>
          </a:r>
        </a:p>
        <a:p>
          <a:pPr algn="ctr" rtl="0">
            <a:lnSpc>
              <a:spcPct val="100000"/>
            </a:lnSpc>
            <a:defRPr sz="1000"/>
          </a:pPr>
          <a:r>
            <a:rPr lang="ru-RU" sz="1400" b="0" i="0" u="none" strike="noStrike">
              <a:solidFill>
                <a:srgbClr val="000000"/>
              </a:solidFill>
              <a:latin typeface="Times New Roman" pitchFamily="18" charset="0"/>
              <a:cs typeface="Times New Roman" pitchFamily="18" charset="0"/>
            </a:rPr>
            <a:t>"Ростовский  - на - Дону  автотранспортный  колледж</a:t>
          </a:r>
          <a:r>
            <a:rPr lang="ru-RU" sz="1400" b="0" i="0" u="none" strike="noStrike" baseline="0">
              <a:solidFill>
                <a:srgbClr val="000000"/>
              </a:solidFill>
              <a:latin typeface="Times New Roman" pitchFamily="18" charset="0"/>
              <a:cs typeface="Times New Roman" pitchFamily="18" charset="0"/>
            </a:rPr>
            <a:t> </a:t>
          </a:r>
          <a:r>
            <a:rPr lang="ru-RU" sz="1400" b="0" i="0" u="none" strike="noStrike">
              <a:solidFill>
                <a:srgbClr val="000000"/>
              </a:solidFill>
              <a:latin typeface="Times New Roman" pitchFamily="18" charset="0"/>
              <a:cs typeface="Times New Roman" pitchFamily="18" charset="0"/>
            </a:rPr>
            <a:t>"</a:t>
          </a:r>
        </a:p>
        <a:p>
          <a:pPr algn="ctr" rtl="0">
            <a:lnSpc>
              <a:spcPct val="100000"/>
            </a:lnSpc>
            <a:defRPr sz="1000"/>
          </a:pPr>
          <a:endParaRPr lang="ru-RU" sz="1400" b="1" i="0" strike="noStrike">
            <a:solidFill>
              <a:srgbClr val="000000"/>
            </a:solidFill>
            <a:latin typeface="Times New Roman" pitchFamily="18" charset="0"/>
            <a:cs typeface="Times New Roman" pitchFamily="18" charset="0"/>
          </a:endParaRPr>
        </a:p>
        <a:p>
          <a:pPr algn="ctr" rtl="0">
            <a:lnSpc>
              <a:spcPct val="100000"/>
            </a:lnSpc>
            <a:defRPr sz="1000"/>
          </a:pPr>
          <a:r>
            <a:rPr lang="ru-RU" sz="1400" b="0" i="0" strike="noStrike">
              <a:solidFill>
                <a:srgbClr val="000000"/>
              </a:solidFill>
              <a:latin typeface="Times New Roman" pitchFamily="18" charset="0"/>
              <a:cs typeface="Times New Roman" pitchFamily="18" charset="0"/>
            </a:rPr>
            <a:t>по</a:t>
          </a:r>
          <a:r>
            <a:rPr lang="ru-RU" sz="1400" b="0" i="0" strike="noStrike" baseline="0">
              <a:solidFill>
                <a:srgbClr val="000000"/>
              </a:solidFill>
              <a:latin typeface="Times New Roman" pitchFamily="18" charset="0"/>
              <a:cs typeface="Times New Roman" pitchFamily="18" charset="0"/>
            </a:rPr>
            <a:t> специальности</a:t>
          </a:r>
          <a:r>
            <a:rPr lang="ru-RU" sz="1400" b="0" i="0" strike="noStrike">
              <a:solidFill>
                <a:srgbClr val="000000"/>
              </a:solidFill>
              <a:latin typeface="Times New Roman" pitchFamily="18" charset="0"/>
              <a:cs typeface="Times New Roman" pitchFamily="18" charset="0"/>
            </a:rPr>
            <a:t> среднего профессионального образования</a:t>
          </a:r>
        </a:p>
        <a:p>
          <a:pPr algn="ctr" rtl="0">
            <a:lnSpc>
              <a:spcPct val="100000"/>
            </a:lnSpc>
            <a:defRPr sz="1000"/>
          </a:pPr>
          <a:r>
            <a:rPr lang="ru-RU" sz="1400" b="1" i="0" u="none" strike="noStrike">
              <a:solidFill>
                <a:srgbClr val="000000"/>
              </a:solidFill>
              <a:latin typeface="Times New Roman" pitchFamily="18" charset="0"/>
              <a:cs typeface="Times New Roman" pitchFamily="18" charset="0"/>
            </a:rPr>
            <a:t>23.02.07</a:t>
          </a:r>
          <a:r>
            <a:rPr lang="ru-RU" sz="1400" b="1" i="0" u="none" strike="noStrike" baseline="0">
              <a:solidFill>
                <a:srgbClr val="000000"/>
              </a:solidFill>
              <a:latin typeface="Times New Roman" pitchFamily="18" charset="0"/>
              <a:cs typeface="Times New Roman" pitchFamily="18" charset="0"/>
            </a:rPr>
            <a:t> </a:t>
          </a:r>
          <a:r>
            <a:rPr lang="ru-RU" sz="1400" b="0" i="0" u="none" strike="noStrike">
              <a:solidFill>
                <a:srgbClr val="000000"/>
              </a:solidFill>
              <a:latin typeface="Times New Roman" pitchFamily="18" charset="0"/>
              <a:cs typeface="Times New Roman" pitchFamily="18" charset="0"/>
            </a:rPr>
            <a:t> "</a:t>
          </a:r>
          <a:r>
            <a:rPr lang="ru-RU" sz="1400" b="1" i="0" u="none" strike="noStrike">
              <a:solidFill>
                <a:srgbClr val="000000"/>
              </a:solidFill>
              <a:latin typeface="Times New Roman" pitchFamily="18" charset="0"/>
              <a:cs typeface="Times New Roman" pitchFamily="18" charset="0"/>
            </a:rPr>
            <a:t>Техническое обслуживание и ремонт двигателей,</a:t>
          </a:r>
          <a:r>
            <a:rPr lang="ru-RU" sz="1400" b="1" i="0" u="none" strike="noStrike" baseline="0">
              <a:solidFill>
                <a:srgbClr val="000000"/>
              </a:solidFill>
              <a:latin typeface="Times New Roman" pitchFamily="18" charset="0"/>
              <a:cs typeface="Times New Roman" pitchFamily="18" charset="0"/>
            </a:rPr>
            <a:t> систем и агрегатов автомобилей</a:t>
          </a:r>
          <a:endParaRPr lang="ru-RU" sz="1400" b="1" i="0" u="none" strike="noStrike">
            <a:solidFill>
              <a:srgbClr val="000000"/>
            </a:solidFill>
            <a:latin typeface="Times New Roman" pitchFamily="18" charset="0"/>
            <a:cs typeface="Times New Roman" pitchFamily="18" charset="0"/>
          </a:endParaRPr>
        </a:p>
        <a:p>
          <a:pPr algn="ctr" rtl="0">
            <a:lnSpc>
              <a:spcPct val="100000"/>
            </a:lnSpc>
            <a:defRPr sz="1000"/>
          </a:pPr>
          <a:r>
            <a:rPr lang="ru-RU" sz="1400" b="0" i="0" u="none" strike="noStrike">
              <a:solidFill>
                <a:srgbClr val="000000"/>
              </a:solidFill>
              <a:latin typeface="Times New Roman" pitchFamily="18" charset="0"/>
              <a:cs typeface="Times New Roman" pitchFamily="18" charset="0"/>
            </a:rPr>
            <a:t>по программе </a:t>
          </a:r>
          <a:r>
            <a:rPr lang="ru-RU" sz="1400" b="1" i="0" u="none" strike="noStrike">
              <a:solidFill>
                <a:srgbClr val="000000"/>
              </a:solidFill>
              <a:latin typeface="Times New Roman" pitchFamily="18" charset="0"/>
              <a:cs typeface="Times New Roman" pitchFamily="18" charset="0"/>
            </a:rPr>
            <a:t>базовой </a:t>
          </a:r>
          <a:r>
            <a:rPr lang="ru-RU" sz="1400" b="0" i="0" u="none" strike="noStrike">
              <a:solidFill>
                <a:srgbClr val="000000"/>
              </a:solidFill>
              <a:latin typeface="Times New Roman" pitchFamily="18" charset="0"/>
              <a:cs typeface="Times New Roman" pitchFamily="18" charset="0"/>
            </a:rPr>
            <a:t>подготовки</a:t>
          </a:r>
        </a:p>
        <a:p>
          <a:pPr algn="l" rtl="0">
            <a:defRPr sz="1000"/>
          </a:pPr>
          <a:endParaRPr lang="ru-RU" sz="1400" b="1" i="1" strike="noStrike">
            <a:solidFill>
              <a:srgbClr val="000000"/>
            </a:solidFill>
            <a:latin typeface="Times New Roman" pitchFamily="18" charset="0"/>
            <a:cs typeface="Times New Roman" pitchFamily="18" charset="0"/>
          </a:endParaRPr>
        </a:p>
        <a:p>
          <a:pPr algn="l" rtl="0">
            <a:defRPr sz="1000"/>
          </a:pPr>
          <a:endParaRPr lang="ru-RU" sz="1400" b="1" i="1" strike="noStrike">
            <a:solidFill>
              <a:srgbClr val="000000"/>
            </a:solidFill>
            <a:latin typeface="Times New Roman" pitchFamily="18" charset="0"/>
            <a:cs typeface="Times New Roman" pitchFamily="18" charset="0"/>
          </a:endParaRPr>
        </a:p>
        <a:p>
          <a:pPr algn="ctr" rtl="0">
            <a:defRPr sz="1000"/>
          </a:pPr>
          <a:r>
            <a:rPr lang="ru-RU" sz="1400" b="0" i="0" u="none" strike="noStrike">
              <a:solidFill>
                <a:srgbClr val="000000"/>
              </a:solidFill>
              <a:latin typeface="Times New Roman" pitchFamily="18" charset="0"/>
              <a:cs typeface="Times New Roman" pitchFamily="18" charset="0"/>
            </a:rPr>
            <a:t>                                           </a:t>
          </a:r>
          <a:r>
            <a:rPr lang="ru-RU" sz="1400" b="0" i="0" u="none" strike="noStrike">
              <a:solidFill>
                <a:srgbClr val="000000"/>
              </a:solidFill>
              <a:latin typeface="Arial Cyr"/>
            </a:rPr>
            <a:t>      </a:t>
          </a:r>
          <a:endParaRPr lang="ru-RU" sz="1400" b="1" i="0" u="sng" strike="noStrike">
            <a:solidFill>
              <a:srgbClr val="000000"/>
            </a:solidFill>
            <a:latin typeface="Arial Cyr"/>
          </a:endParaRPr>
        </a:p>
        <a:p>
          <a:pPr algn="r" rtl="0">
            <a:defRPr sz="1000"/>
          </a:pPr>
          <a:endParaRPr lang="ru-RU" sz="1400" b="0" i="0" u="none" strike="noStrike">
            <a:solidFill>
              <a:srgbClr val="000000"/>
            </a:solidFill>
            <a:latin typeface="Arial Cyr"/>
          </a:endParaRPr>
        </a:p>
        <a:p>
          <a:pPr algn="r" rtl="0">
            <a:defRPr sz="1000"/>
          </a:pPr>
          <a:r>
            <a:rPr lang="ru-RU" sz="1400" b="0" i="0" u="none" strike="noStrike">
              <a:solidFill>
                <a:srgbClr val="000000"/>
              </a:solidFill>
              <a:latin typeface="Arial Cyr"/>
            </a:rPr>
            <a:t>                                     </a:t>
          </a:r>
        </a:p>
        <a:p>
          <a:pPr algn="l" rtl="0">
            <a:defRPr sz="1000"/>
          </a:pPr>
          <a:endParaRPr lang="ru-RU" sz="1400" b="0" i="0" strike="noStrike">
            <a:solidFill>
              <a:srgbClr val="000000"/>
            </a:solidFill>
            <a:latin typeface="Arial Cyr"/>
          </a:endParaRPr>
        </a:p>
        <a:p>
          <a:pPr algn="l" rtl="0">
            <a:defRPr sz="1000"/>
          </a:pPr>
          <a:endParaRPr lang="ru-RU" sz="800" b="0" i="0" strike="noStrike">
            <a:solidFill>
              <a:srgbClr val="000000"/>
            </a:solidFill>
            <a:latin typeface="Arial Cyr"/>
          </a:endParaRPr>
        </a:p>
        <a:p>
          <a:pPr algn="l" rtl="0">
            <a:defRPr sz="1000"/>
          </a:pPr>
          <a:endParaRPr lang="ru-RU" sz="800" b="0" i="0" strike="noStrike">
            <a:solidFill>
              <a:srgbClr val="000000"/>
            </a:solidFill>
            <a:latin typeface="Arial Cyr"/>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29</xdr:col>
      <xdr:colOff>0</xdr:colOff>
      <xdr:row>22</xdr:row>
      <xdr:rowOff>57150</xdr:rowOff>
    </xdr:from>
    <xdr:to>
      <xdr:col>29</xdr:col>
      <xdr:colOff>57150</xdr:colOff>
      <xdr:row>24</xdr:row>
      <xdr:rowOff>76200</xdr:rowOff>
    </xdr:to>
    <xdr:sp macro="" textlink="">
      <xdr:nvSpPr>
        <xdr:cNvPr id="2085" name="Text Box 2">
          <a:extLst>
            <a:ext uri="{FF2B5EF4-FFF2-40B4-BE49-F238E27FC236}">
              <a16:creationId xmlns:a16="http://schemas.microsoft.com/office/drawing/2014/main" xmlns="" id="{00000000-0008-0000-0200-000025080000}"/>
            </a:ext>
          </a:extLst>
        </xdr:cNvPr>
        <xdr:cNvSpPr txBox="1">
          <a:spLocks noChangeArrowheads="1"/>
        </xdr:cNvSpPr>
      </xdr:nvSpPr>
      <xdr:spPr bwMode="auto">
        <a:xfrm>
          <a:off x="3533775" y="2181225"/>
          <a:ext cx="57150" cy="190500"/>
        </a:xfrm>
        <a:prstGeom prst="rect">
          <a:avLst/>
        </a:prstGeom>
        <a:noFill/>
        <a:ln w="9525">
          <a:noFill/>
          <a:miter lim="800000"/>
          <a:headEnd/>
          <a:tailEnd/>
        </a:ln>
      </xdr:spPr>
    </xdr:sp>
    <xdr:clientData/>
  </xdr:twoCellAnchor>
  <xdr:twoCellAnchor>
    <xdr:from>
      <xdr:col>1</xdr:col>
      <xdr:colOff>127635</xdr:colOff>
      <xdr:row>1</xdr:row>
      <xdr:rowOff>28575</xdr:rowOff>
    </xdr:from>
    <xdr:to>
      <xdr:col>20</xdr:col>
      <xdr:colOff>53332</xdr:colOff>
      <xdr:row>2</xdr:row>
      <xdr:rowOff>95617</xdr:rowOff>
    </xdr:to>
    <xdr:sp macro="" textlink="">
      <xdr:nvSpPr>
        <xdr:cNvPr id="6147" name="Text Box 3">
          <a:extLst>
            <a:ext uri="{FF2B5EF4-FFF2-40B4-BE49-F238E27FC236}">
              <a16:creationId xmlns:a16="http://schemas.microsoft.com/office/drawing/2014/main" xmlns="" id="{00000000-0008-0000-0200-000003180000}"/>
            </a:ext>
          </a:extLst>
        </xdr:cNvPr>
        <xdr:cNvSpPr txBox="1">
          <a:spLocks noChangeArrowheads="1"/>
        </xdr:cNvSpPr>
      </xdr:nvSpPr>
      <xdr:spPr bwMode="auto">
        <a:xfrm>
          <a:off x="270510" y="190500"/>
          <a:ext cx="2392672" cy="228967"/>
        </a:xfrm>
        <a:prstGeom prst="rect">
          <a:avLst/>
        </a:prstGeom>
        <a:noFill/>
        <a:ln w="9525">
          <a:noFill/>
          <a:miter lim="800000"/>
          <a:headEnd/>
          <a:tailEnd/>
        </a:ln>
      </xdr:spPr>
      <xdr:txBody>
        <a:bodyPr vertOverflow="clip" wrap="square" lIns="36576" tIns="27432" rIns="36576" bIns="0" anchor="t" upright="1"/>
        <a:lstStyle/>
        <a:p>
          <a:pPr algn="ctr" rtl="0">
            <a:defRPr sz="1000"/>
          </a:pPr>
          <a:r>
            <a:rPr lang="ru-RU" sz="1200" b="1" i="0" strike="noStrike">
              <a:solidFill>
                <a:srgbClr val="000000"/>
              </a:solidFill>
              <a:latin typeface="Times New Roman" pitchFamily="18" charset="0"/>
              <a:cs typeface="Times New Roman" pitchFamily="18" charset="0"/>
            </a:rPr>
            <a:t>2.1.График учебного процесса</a:t>
          </a:r>
        </a:p>
      </xdr:txBody>
    </xdr:sp>
    <xdr:clientData/>
  </xdr:twoCellAnchor>
  <xdr:twoCellAnchor>
    <xdr:from>
      <xdr:col>58</xdr:col>
      <xdr:colOff>76200</xdr:colOff>
      <xdr:row>0</xdr:row>
      <xdr:rowOff>53340</xdr:rowOff>
    </xdr:from>
    <xdr:to>
      <xdr:col>79</xdr:col>
      <xdr:colOff>116206</xdr:colOff>
      <xdr:row>2</xdr:row>
      <xdr:rowOff>104995</xdr:rowOff>
    </xdr:to>
    <xdr:sp macro="" textlink="">
      <xdr:nvSpPr>
        <xdr:cNvPr id="6148" name="Text Box 4">
          <a:extLst>
            <a:ext uri="{FF2B5EF4-FFF2-40B4-BE49-F238E27FC236}">
              <a16:creationId xmlns:a16="http://schemas.microsoft.com/office/drawing/2014/main" xmlns="" id="{00000000-0008-0000-0200-000004180000}"/>
            </a:ext>
          </a:extLst>
        </xdr:cNvPr>
        <xdr:cNvSpPr txBox="1">
          <a:spLocks noChangeArrowheads="1"/>
        </xdr:cNvSpPr>
      </xdr:nvSpPr>
      <xdr:spPr bwMode="auto">
        <a:xfrm>
          <a:off x="6762750" y="53340"/>
          <a:ext cx="2935606" cy="375505"/>
        </a:xfrm>
        <a:prstGeom prst="rect">
          <a:avLst/>
        </a:prstGeom>
        <a:noFill/>
        <a:ln w="9525">
          <a:noFill/>
          <a:miter lim="800000"/>
          <a:headEnd/>
          <a:tailEnd/>
        </a:ln>
      </xdr:spPr>
      <xdr:txBody>
        <a:bodyPr vertOverflow="clip" wrap="square" lIns="36576" tIns="27432" rIns="36576" bIns="0" anchor="t" upright="1"/>
        <a:lstStyle/>
        <a:p>
          <a:pPr algn="ctr" rtl="0">
            <a:defRPr sz="1000"/>
          </a:pPr>
          <a:r>
            <a:rPr lang="ru-RU" sz="1200" b="1" i="0" strike="noStrike">
              <a:solidFill>
                <a:srgbClr val="000000"/>
              </a:solidFill>
              <a:latin typeface="Times New Roman" pitchFamily="18" charset="0"/>
              <a:cs typeface="Times New Roman" pitchFamily="18" charset="0"/>
            </a:rPr>
            <a:t>2.2.Сводные данные по бюджету времени</a:t>
          </a:r>
        </a:p>
      </xdr:txBody>
    </xdr:sp>
    <xdr:clientData/>
  </xdr:twoCellAnchor>
  <xdr:twoCellAnchor>
    <xdr:from>
      <xdr:col>13</xdr:col>
      <xdr:colOff>0</xdr:colOff>
      <xdr:row>0</xdr:row>
      <xdr:rowOff>0</xdr:rowOff>
    </xdr:from>
    <xdr:to>
      <xdr:col>80</xdr:col>
      <xdr:colOff>363855</xdr:colOff>
      <xdr:row>3</xdr:row>
      <xdr:rowOff>135313</xdr:rowOff>
    </xdr:to>
    <xdr:sp macro="" textlink="">
      <xdr:nvSpPr>
        <xdr:cNvPr id="6149" name="Rectangle 5">
          <a:extLst>
            <a:ext uri="{FF2B5EF4-FFF2-40B4-BE49-F238E27FC236}">
              <a16:creationId xmlns:a16="http://schemas.microsoft.com/office/drawing/2014/main" xmlns="" id="{00000000-0008-0000-0200-000005180000}"/>
            </a:ext>
          </a:extLst>
        </xdr:cNvPr>
        <xdr:cNvSpPr>
          <a:spLocks noChangeArrowheads="1"/>
        </xdr:cNvSpPr>
      </xdr:nvSpPr>
      <xdr:spPr bwMode="auto">
        <a:xfrm>
          <a:off x="1882140" y="0"/>
          <a:ext cx="8549640" cy="1821180"/>
        </a:xfrm>
        <a:prstGeom prst="rect">
          <a:avLst/>
        </a:prstGeom>
        <a:noFill/>
        <a:ln w="9525">
          <a:noFill/>
          <a:miter lim="800000"/>
          <a:headEnd/>
          <a:tailEnd/>
        </a:ln>
      </xdr:spPr>
      <xdr:txBody>
        <a:bodyPr vertOverflow="clip" wrap="square" lIns="54864" tIns="41148" rIns="0" bIns="0" anchor="t" upright="1"/>
        <a:lstStyle/>
        <a:p>
          <a:pPr algn="l" rtl="0">
            <a:defRPr sz="1000"/>
          </a:pPr>
          <a:endParaRPr lang="ru-RU" sz="800" b="1" i="1" strike="noStrike">
            <a:solidFill>
              <a:srgbClr val="000000"/>
            </a:solidFill>
            <a:latin typeface="Arial Cyr"/>
          </a:endParaRPr>
        </a:p>
        <a:p>
          <a:pPr algn="l" rtl="0">
            <a:defRPr sz="1000"/>
          </a:pPr>
          <a:endParaRPr lang="ru-RU" sz="800" b="0" i="0" strike="noStrike">
            <a:solidFill>
              <a:srgbClr val="000000"/>
            </a:solidFill>
            <a:latin typeface="Arial Cyr"/>
          </a:endParaRPr>
        </a:p>
        <a:p>
          <a:pPr algn="l" rtl="0">
            <a:defRPr sz="1000"/>
          </a:pPr>
          <a:endParaRPr lang="ru-RU" sz="800" b="0" i="0" strike="noStrike">
            <a:solidFill>
              <a:srgbClr val="000000"/>
            </a:solidFill>
            <a:latin typeface="Arial Cyr"/>
          </a:endParaRPr>
        </a:p>
        <a:p>
          <a:pPr algn="l" rtl="0">
            <a:defRPr sz="1000"/>
          </a:pPr>
          <a:endParaRPr lang="ru-RU" sz="800" b="0" i="0" strike="noStrike">
            <a:solidFill>
              <a:srgbClr val="000000"/>
            </a:solidFill>
            <a:latin typeface="Arial Cyr"/>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0</xdr:row>
      <xdr:rowOff>19049</xdr:rowOff>
    </xdr:from>
    <xdr:to>
      <xdr:col>15</xdr:col>
      <xdr:colOff>590550</xdr:colOff>
      <xdr:row>207</xdr:row>
      <xdr:rowOff>114300</xdr:rowOff>
    </xdr:to>
    <xdr:sp macro="" textlink="">
      <xdr:nvSpPr>
        <xdr:cNvPr id="3" name="TextBox 1">
          <a:extLst>
            <a:ext uri="{FF2B5EF4-FFF2-40B4-BE49-F238E27FC236}">
              <a16:creationId xmlns:a16="http://schemas.microsoft.com/office/drawing/2014/main" xmlns="" id="{00000000-0008-0000-0500-000003000000}"/>
            </a:ext>
          </a:extLst>
        </xdr:cNvPr>
        <xdr:cNvSpPr txBox="1">
          <a:spLocks noChangeArrowheads="1"/>
        </xdr:cNvSpPr>
      </xdr:nvSpPr>
      <xdr:spPr bwMode="auto">
        <a:xfrm>
          <a:off x="9525" y="19049"/>
          <a:ext cx="9315450" cy="33651826"/>
        </a:xfrm>
        <a:prstGeom prst="rect">
          <a:avLst/>
        </a:prstGeom>
        <a:noFill/>
        <a:ln w="9525">
          <a:noFill/>
          <a:miter lim="800000"/>
          <a:headEnd/>
          <a:tailEnd/>
        </a:ln>
      </xdr:spPr>
      <xdr:txBody>
        <a:bodyPr vertOverflow="clip" wrap="square" lIns="91440" tIns="45720" rIns="91440" bIns="45720" anchor="t" upright="1"/>
        <a:lstStyle/>
        <a:p>
          <a:r>
            <a:rPr lang="ru-RU" sz="1100" b="0" i="0" strike="noStrike">
              <a:solidFill>
                <a:srgbClr val="000000"/>
              </a:solidFill>
              <a:latin typeface="Times New Roman" pitchFamily="18" charset="0"/>
              <a:cs typeface="Times New Roman" pitchFamily="18" charset="0"/>
            </a:rPr>
            <a:t>   </a:t>
          </a:r>
          <a:r>
            <a:rPr lang="ru-RU" sz="1100" b="0" i="0">
              <a:latin typeface="Times New Roman" pitchFamily="18" charset="0"/>
              <a:ea typeface="+mn-ea"/>
              <a:cs typeface="Times New Roman" pitchFamily="18" charset="0"/>
            </a:rPr>
            <a:t>           </a:t>
          </a:r>
          <a:r>
            <a:rPr lang="ru-RU" sz="1100" b="1">
              <a:latin typeface="Times New Roman" pitchFamily="18" charset="0"/>
              <a:ea typeface="+mn-ea"/>
              <a:cs typeface="Times New Roman" pitchFamily="18" charset="0"/>
            </a:rPr>
            <a:t>     1.1 Нормативная база реализации ППССЗ:</a:t>
          </a:r>
          <a:endParaRPr lang="ru-RU" sz="1100">
            <a:latin typeface="Times New Roman" pitchFamily="18" charset="0"/>
            <a:ea typeface="+mn-ea"/>
            <a:cs typeface="Times New Roman" pitchFamily="18" charset="0"/>
          </a:endParaRPr>
        </a:p>
        <a:p>
          <a:pPr eaLnBrk="1" fontAlgn="auto" latinLnBrk="0" hangingPunct="1"/>
          <a:r>
            <a:rPr lang="ru-RU" sz="1100">
              <a:latin typeface="Times New Roman" pitchFamily="18" charset="0"/>
              <a:ea typeface="+mn-ea"/>
              <a:cs typeface="Times New Roman" pitchFamily="18" charset="0"/>
            </a:rPr>
            <a:t>     Настоящий учебный план программы подготовки специалистов среднего звена </a:t>
          </a:r>
          <a:r>
            <a:rPr lang="ru-RU" sz="1100" b="1">
              <a:latin typeface="Times New Roman" pitchFamily="18" charset="0"/>
              <a:ea typeface="+mn-ea"/>
              <a:cs typeface="Times New Roman" pitchFamily="18" charset="0"/>
            </a:rPr>
            <a:t>государственного бюджетного профессионального образовательного учреждения Ростовской  области  "Ростовский - на - Дону   автотранспортный   колледж "</a:t>
          </a:r>
          <a:r>
            <a:rPr lang="ru-RU" sz="1100">
              <a:latin typeface="Times New Roman" pitchFamily="18" charset="0"/>
              <a:ea typeface="+mn-ea"/>
              <a:cs typeface="Times New Roman" pitchFamily="18" charset="0"/>
            </a:rPr>
            <a:t> разработан </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в соответствии со</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следующими нормативными документами:</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 Федеральным законом Российской Федерации от 29 декабря 2012 г. №273-ФЗ «Об образовании в Российской Федерации»;</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 федеральным государственным образовательным стандартом среднего профессионального образования по  специальности</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 </a:t>
          </a:r>
          <a:r>
            <a:rPr lang="ru-RU" sz="1100" b="1">
              <a:latin typeface="Times New Roman" pitchFamily="18" charset="0"/>
              <a:ea typeface="+mn-ea"/>
              <a:cs typeface="Times New Roman" pitchFamily="18" charset="0"/>
            </a:rPr>
            <a:t>38.02.01 Экономика и бухгалтерский учет (по отраслям)</a:t>
          </a:r>
          <a:r>
            <a:rPr lang="ru-RU" sz="1100" b="1" i="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утвержденным приказом Министерства образования и науки России от от 05.02.2018 N 869, зарегистр. Министерством юстиции </a:t>
          </a:r>
          <a:r>
            <a:rPr lang="ru-RU" sz="1100" baseline="0">
              <a:latin typeface="Times New Roman" pitchFamily="18" charset="0"/>
              <a:ea typeface="+mn-ea"/>
              <a:cs typeface="Times New Roman" pitchFamily="18" charset="0"/>
            </a:rPr>
            <a:t> </a:t>
          </a:r>
          <a:r>
            <a:rPr lang="ru-RU" sz="1100" b="0" i="0">
              <a:latin typeface="Times New Roman" pitchFamily="18" charset="0"/>
              <a:ea typeface="+mn-ea"/>
              <a:cs typeface="Times New Roman" pitchFamily="18" charset="0"/>
            </a:rPr>
            <a:t>(рег. № </a:t>
          </a:r>
          <a:r>
            <a:rPr lang="ru-RU" sz="1100" b="1" i="0" u="sng">
              <a:latin typeface="Times New Roman" pitchFamily="18" charset="0"/>
              <a:ea typeface="+mn-ea"/>
              <a:cs typeface="Times New Roman" pitchFamily="18" charset="0"/>
            </a:rPr>
            <a:t>50137</a:t>
          </a:r>
          <a:r>
            <a:rPr lang="ru-RU" sz="1100" b="0" i="0" baseline="0">
              <a:latin typeface="Times New Roman" pitchFamily="18" charset="0"/>
              <a:ea typeface="+mn-ea"/>
              <a:cs typeface="Times New Roman" pitchFamily="18" charset="0"/>
            </a:rPr>
            <a:t>  </a:t>
          </a:r>
          <a:r>
            <a:rPr lang="ru-RU" sz="1100" b="0" i="0">
              <a:latin typeface="Times New Roman" pitchFamily="18" charset="0"/>
              <a:ea typeface="+mn-ea"/>
              <a:cs typeface="Times New Roman" pitchFamily="18" charset="0"/>
            </a:rPr>
            <a:t>от </a:t>
          </a:r>
          <a:r>
            <a:rPr lang="ru-RU" sz="1100" b="1" i="0" u="sng">
              <a:latin typeface="Times New Roman" pitchFamily="18" charset="0"/>
              <a:ea typeface="+mn-ea"/>
              <a:cs typeface="Times New Roman" pitchFamily="18" charset="0"/>
            </a:rPr>
            <a:t>26</a:t>
          </a:r>
          <a:r>
            <a:rPr lang="ru-RU" sz="1100" b="1" i="0" u="sng" baseline="0">
              <a:latin typeface="Times New Roman" pitchFamily="18" charset="0"/>
              <a:ea typeface="+mn-ea"/>
              <a:cs typeface="Times New Roman" pitchFamily="18" charset="0"/>
            </a:rPr>
            <a:t> февраля</a:t>
          </a:r>
          <a:r>
            <a:rPr lang="ru-RU" sz="1100" b="1" i="0" u="sng">
              <a:latin typeface="Times New Roman" pitchFamily="18" charset="0"/>
              <a:ea typeface="+mn-ea"/>
              <a:cs typeface="Times New Roman" pitchFamily="18" charset="0"/>
            </a:rPr>
            <a:t> 2018</a:t>
          </a:r>
          <a:r>
            <a:rPr lang="ru-RU" sz="1100" b="1" i="0" u="sng" baseline="0">
              <a:latin typeface="Times New Roman" pitchFamily="18" charset="0"/>
              <a:ea typeface="+mn-ea"/>
              <a:cs typeface="Times New Roman" pitchFamily="18" charset="0"/>
            </a:rPr>
            <a:t> </a:t>
          </a:r>
          <a:r>
            <a:rPr lang="ru-RU" sz="1100" b="1" i="0" u="sng">
              <a:latin typeface="Times New Roman" pitchFamily="18" charset="0"/>
              <a:ea typeface="+mn-ea"/>
              <a:cs typeface="Times New Roman" pitchFamily="18" charset="0"/>
            </a:rPr>
            <a:t>г</a:t>
          </a:r>
          <a:r>
            <a:rPr lang="ru-RU" sz="1100" b="0" i="0">
              <a:latin typeface="Times New Roman" pitchFamily="18" charset="0"/>
              <a:ea typeface="+mn-ea"/>
              <a:cs typeface="Times New Roman" pitchFamily="18" charset="0"/>
            </a:rPr>
            <a:t>.)</a:t>
          </a:r>
          <a:r>
            <a:rPr lang="ru-RU" sz="1100">
              <a:latin typeface="Times New Roman" pitchFamily="18" charset="0"/>
              <a:ea typeface="+mn-ea"/>
              <a:cs typeface="Times New Roman" pitchFamily="18" charset="0"/>
            </a:rPr>
            <a:t> ;</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 приказом Минобрнауки России от 17 мая 2012г. №413 «Об утверждении  федерального государственного образовательного стандарта среднего (полного) общего образования;</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 приказом Минобрнауки России от 29 декабря 2014г. №1645 «О внесении изменений в приказ Министерства образования и науки Российской федерации от 17 мая 2012г. №413 «Об утверждении федерального государственного образовательного стандарта среднего (полного) общего образования»;</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 приказом Минобрнауки России от 14 июня 2013г. №464  «Об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 приказом Минобрнауки России от 15 декабря 2014г. №1580 «О внесении изменений в порядок организации и осуществления образовательной деятельности по образовательным программам среднего профессионального  образования, утвержденный Приказом Министерства образования и науки Российской Федерации от 14 июня 2013г. №464»</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   приказом Минобрнауки России №291 от 18.04.2013 г. «Об утверждении Положения о практике обучающихся, осваивающих основные профессиональные образовательные программы среднего профессионального образования»;</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 приказом Минобрнауки России от 16 августа 2013г. №968 «Об утверждении порядка проведения государственной итоговой аттестации по образовательным программам среднего профессионального образования»;</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 приказом Минобрнауки России от 25 октября   2013г. №1186 «Об утверждении порядка заполнения, учета и выдачи дипломов о среднем профессиональном образовании и их дубликатов»;</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 письмом Минобрнауки России от 20.10.2010г. №12-696 «О разъяснениях по формированию учебного плана ОПОП НПО/СПО»;</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 рекомендациями по организации получения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с учетом требований федеральных государственных образовательных  стандартов и получаемой профессии или специальности среднего профессионального образования (письмо Минобрнауки России от 17.03.2015 г. №06-259»);</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 письмом Департамента государственной политики  в сфере подготовки рабочих кадров и ДПО Минобрнауки России от 20.07.2015г. №06-846 «О направлении Методических рекомендаций».</a:t>
          </a:r>
          <a:endParaRPr lang="ru-RU" sz="1100">
            <a:latin typeface="Times New Roman" pitchFamily="18" charset="0"/>
            <a:cs typeface="Times New Roman" pitchFamily="18" charset="0"/>
          </a:endParaRPr>
        </a:p>
        <a:p>
          <a:endParaRPr lang="ru-RU" sz="1100">
            <a:latin typeface="Times New Roman" pitchFamily="18" charset="0"/>
            <a:ea typeface="+mn-ea"/>
            <a:cs typeface="Times New Roman" pitchFamily="18" charset="0"/>
          </a:endParaRPr>
        </a:p>
        <a:p>
          <a:r>
            <a:rPr lang="ru-RU" sz="1100" b="1">
              <a:latin typeface="Times New Roman" pitchFamily="18" charset="0"/>
              <a:ea typeface="+mn-ea"/>
              <a:cs typeface="Times New Roman" pitchFamily="18" charset="0"/>
            </a:rPr>
            <a:t>       1.2 Организация учебного процесса и режим занятий:</a:t>
          </a:r>
          <a:endParaRPr lang="ru-RU" sz="1100">
            <a:latin typeface="Times New Roman" pitchFamily="18" charset="0"/>
            <a:ea typeface="+mn-ea"/>
            <a:cs typeface="Times New Roman" pitchFamily="18" charset="0"/>
          </a:endParaRPr>
        </a:p>
        <a:p>
          <a:r>
            <a:rPr lang="ru-RU" sz="1100">
              <a:latin typeface="Times New Roman" pitchFamily="18" charset="0"/>
              <a:ea typeface="+mn-ea"/>
              <a:cs typeface="Times New Roman" pitchFamily="18" charset="0"/>
            </a:rPr>
            <a:t>        Настоящий рабочий учебный план вводится с 01.09.2018 г.   </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Объем обязательной аудиторной нагрузки студентов составляет 36 академических часов в неделю.</a:t>
          </a:r>
          <a:endParaRPr lang="ru-RU" sz="1100">
            <a:latin typeface="Times New Roman" pitchFamily="18" charset="0"/>
            <a:cs typeface="Times New Roman" pitchFamily="18" charset="0"/>
          </a:endParaRPr>
        </a:p>
        <a:p>
          <a:pPr eaLnBrk="1" fontAlgn="auto" latinLnBrk="0" hangingPunct="1"/>
          <a:r>
            <a:rPr lang="ru-RU" sz="1100">
              <a:latin typeface="Times New Roman" pitchFamily="18" charset="0"/>
              <a:ea typeface="+mn-ea"/>
              <a:cs typeface="Times New Roman" pitchFamily="18" charset="0"/>
            </a:rPr>
            <a:t>        Учебный год включает в себя два учебных семестра (полугодия).</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Продолжительность учебной недели - пятидневная.     </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Продолжительность занятий: предусмотрена группировка парами (1 час 30 мин), режим занятий - односменный .</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Общий объем каникулярного времени в учебном году составляет 11 недель, в том числе две недели в зимний период.</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Академический час устанавливается продолжительностью 45 минут.</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Консультации для обучающихся по очной форме обучения предусматриваются из расчета 4 часа на одного обучающегося на каждый учебный год. </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Формы проведения консультаций - групповые.</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Общий гуманитарный и социально-экономический учебный цикл ППССЗ базовой подготовки  предусматривает изучение следующих обязательных дисциплин: «Основы философии», «История», «Иностранный язык», «Физическая культура»,</a:t>
          </a:r>
          <a:r>
            <a:rPr lang="ru-RU" sz="1100" baseline="0">
              <a:latin typeface="Times New Roman" pitchFamily="18" charset="0"/>
              <a:ea typeface="+mn-ea"/>
              <a:cs typeface="Times New Roman" pitchFamily="18" charset="0"/>
            </a:rPr>
            <a:t> "Психология общения"</a:t>
          </a:r>
        </a:p>
        <a:p>
          <a:r>
            <a:rPr lang="ru-RU" sz="1100">
              <a:latin typeface="Times New Roman" pitchFamily="18" charset="0"/>
              <a:ea typeface="+mn-ea"/>
              <a:cs typeface="Times New Roman" pitchFamily="18" charset="0"/>
            </a:rPr>
            <a:t>     Формой промежуточной аттестации по физической культуре являются зачеты и дифференцированные зачеты, не учитываемые при подсчете допустимого количества зачетов в  учебном году.</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Дисциплина «Физическая культура» предусматривает еженедельно 2 часа самостоятельной работы (за счет различных форм внеаудиторных занятий в спортивных клубах, секциях).</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Профессиональный учебный цикл предусматривает изучение дисциплины "Безопасность жизнедеятельности". Обязательный объем часов на дисциплину составляет 68 часов, из них на освоение основ военной службы - 48 часов (или 70% от общего объема времени дисциплины. </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Оценка качества освоения основной профессиональной образовательной программы включает текущий контроль знаний, промежуточную и государственную итоговую аттестацию обучающихся.</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Конкретные формы и процедуры текущего контроля знаний, промежуточной аттестации по каждой дисциплине и профессиональному модулю разрабатываются колледжем самостоятельно и доводятся до сведения обучающихся в течение первых двух месяцев от начала обучения.</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Фонды оценочных средств, для промежуточной аттестации по дисциплинам и междисциплинарным курсам в составе профессиональных модулей разрабатываются и утверждаются колледжем самостоятельно, а для промежуточной аттестации по профессиональным модулям и для государственной итоговой аттестации – разрабатываются и утверждаются колледжем после предварительного положительного заключения работодателей.</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Формами текущего контроля могут быть опрос, контрольная работа, лабораторное занятие, практическое занятие, выполнение и защита курсовой работы (проекта), разработка</a:t>
          </a:r>
          <a:r>
            <a:rPr lang="ru-RU" sz="1100" baseline="0">
              <a:latin typeface="Times New Roman" pitchFamily="18" charset="0"/>
              <a:ea typeface="+mn-ea"/>
              <a:cs typeface="Times New Roman" pitchFamily="18" charset="0"/>
            </a:rPr>
            <a:t> и защита индивидуального проекта</a:t>
          </a:r>
          <a:r>
            <a:rPr lang="ru-RU" sz="1100">
              <a:latin typeface="Times New Roman" pitchFamily="18" charset="0"/>
              <a:ea typeface="+mn-ea"/>
              <a:cs typeface="Times New Roman" pitchFamily="18" charset="0"/>
            </a:rPr>
            <a:t> и другие формы.</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В процессе обучения,  при сдаче  дифференцированных зачетов и экзаменов успеваемость студентов определяется оценками “отлично”, ”хорошо”, ”удовлетворительно” и “неудовлетворительно”.</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На предполседнем курсе</a:t>
          </a:r>
          <a:r>
            <a:rPr lang="ru-RU" sz="1100" baseline="0">
              <a:latin typeface="Times New Roman" pitchFamily="18" charset="0"/>
              <a:ea typeface="+mn-ea"/>
              <a:cs typeface="Times New Roman" pitchFamily="18" charset="0"/>
            </a:rPr>
            <a:t> в </a:t>
          </a:r>
          <a:r>
            <a:rPr lang="ru-RU" sz="1100">
              <a:latin typeface="Times New Roman" pitchFamily="18" charset="0"/>
              <a:ea typeface="+mn-ea"/>
              <a:cs typeface="Times New Roman" pitchFamily="18" charset="0"/>
            </a:rPr>
            <a:t>период летних каникул, с юношами проводятся пятидневные учебные  сборы на базах воинских частей, определенных военными комиссариатами на основании совместного приказа Минобрнауки  РФ и Минобороны  РФ от 24.02.10 № 96/134.</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Практика является обязательным разделом ППССЗ. Она представляет вид учебной деятельности, направленной на формирование, закрепление, развитие практических навыков и компетенции в процессе выполнения определенных видов работ, связанных с будущей профессиональной деятельностью.</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При реализации ППССЗ предусматриваются следующие виды практик: учебная и производственная.</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Производственная практика состоит из двух этапов: практики по профилю специальности и преддипломной практики.</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Учебная практика и производственная практика (по профилю специальности) проводятся при освоении студентами профессиональных компетенций в рамках профессиональных модулей и  реализовываются  концентрированно. </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Учебным планом предусматривается  практика в количестве 10 недель, в том числе: учебная практика – 3 недели, практика по профилю специальности – 7 недель.</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Преддипломная практика – 4 недели. Преддипломная практика проводится концентрированно.</a:t>
          </a:r>
          <a:endParaRPr lang="ru-RU" sz="1100" b="0" i="1">
            <a:latin typeface="Times New Roman" pitchFamily="18" charset="0"/>
            <a:ea typeface="+mn-ea"/>
            <a:cs typeface="Times New Roman" pitchFamily="18" charset="0"/>
          </a:endParaRPr>
        </a:p>
        <a:p>
          <a:r>
            <a:rPr lang="ru-RU" sz="1100" b="0" i="1">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  </a:t>
          </a:r>
        </a:p>
        <a:p>
          <a:r>
            <a:rPr lang="ru-RU" sz="1100">
              <a:latin typeface="Times New Roman" pitchFamily="18" charset="0"/>
              <a:ea typeface="+mn-ea"/>
              <a:cs typeface="Times New Roman" pitchFamily="18" charset="0"/>
            </a:rPr>
            <a:t>      </a:t>
          </a:r>
        </a:p>
        <a:p>
          <a:r>
            <a:rPr lang="ru-RU" sz="1100" b="1">
              <a:latin typeface="Times New Roman" pitchFamily="18" charset="0"/>
              <a:ea typeface="+mn-ea"/>
              <a:cs typeface="Times New Roman" pitchFamily="18" charset="0"/>
            </a:rPr>
            <a:t>      Порядок проведения учебной и производственной практики                                                                             </a:t>
          </a:r>
          <a:endParaRPr lang="ru-RU" sz="1100">
            <a:latin typeface="Times New Roman" pitchFamily="18" charset="0"/>
            <a:ea typeface="+mn-ea"/>
            <a:cs typeface="Times New Roman" pitchFamily="18" charset="0"/>
          </a:endParaRPr>
        </a:p>
        <a:p>
          <a:endParaRPr lang="ru-RU" sz="1100" b="0" i="0">
            <a:latin typeface="Times New Roman" pitchFamily="18" charset="0"/>
            <a:ea typeface="+mn-ea"/>
            <a:cs typeface="Times New Roman" pitchFamily="18" charset="0"/>
          </a:endParaRPr>
        </a:p>
        <a:p>
          <a:pPr algn="l"/>
          <a:r>
            <a:rPr lang="ru-RU" sz="1100" b="0" i="0">
              <a:latin typeface="Times New Roman" pitchFamily="18" charset="0"/>
              <a:ea typeface="+mn-ea"/>
              <a:cs typeface="Times New Roman" pitchFamily="18" charset="0"/>
            </a:rPr>
            <a:t>    </a:t>
          </a:r>
          <a:r>
            <a:rPr lang="ru-RU" sz="1100" b="0" i="0" baseline="0">
              <a:latin typeface="Times New Roman" pitchFamily="18" charset="0"/>
              <a:ea typeface="+mn-ea"/>
              <a:cs typeface="Times New Roman" pitchFamily="18" charset="0"/>
            </a:rPr>
            <a:t>  </a:t>
          </a:r>
          <a:r>
            <a:rPr lang="ru-RU" sz="1100" b="0" i="0">
              <a:latin typeface="Times New Roman" pitchFamily="18" charset="0"/>
              <a:ea typeface="+mn-ea"/>
              <a:cs typeface="Times New Roman" pitchFamily="18" charset="0"/>
            </a:rPr>
            <a:t>Предусмотрено</a:t>
          </a:r>
          <a:r>
            <a:rPr lang="ru-RU" sz="1100" b="0" i="0" baseline="0">
              <a:latin typeface="Times New Roman" pitchFamily="18" charset="0"/>
              <a:ea typeface="+mn-ea"/>
              <a:cs typeface="Times New Roman" pitchFamily="18" charset="0"/>
            </a:rPr>
            <a:t> </a:t>
          </a:r>
          <a:r>
            <a:rPr lang="ru-RU" sz="1100" b="0" i="0">
              <a:latin typeface="Times New Roman" pitchFamily="18" charset="0"/>
              <a:ea typeface="+mn-ea"/>
              <a:cs typeface="Times New Roman" pitchFamily="18" charset="0"/>
            </a:rPr>
            <a:t>проведение следующих практик:             </a:t>
          </a:r>
          <a:r>
            <a:rPr lang="ru-RU" sz="1100" b="0" i="1">
              <a:latin typeface="Times New Roman" pitchFamily="18" charset="0"/>
              <a:ea typeface="+mn-ea"/>
              <a:cs typeface="Times New Roman" pitchFamily="18" charset="0"/>
            </a:rPr>
            <a:t>           </a:t>
          </a:r>
          <a:endParaRPr lang="ru-RU" sz="1100">
            <a:latin typeface="Times New Roman" pitchFamily="18" charset="0"/>
            <a:ea typeface="+mn-ea"/>
            <a:cs typeface="Times New Roman" pitchFamily="18" charset="0"/>
          </a:endParaRPr>
        </a:p>
        <a:p>
          <a:pPr algn="l" rtl="1"/>
          <a:r>
            <a:rPr lang="ru-RU" sz="1100" b="0" i="0">
              <a:latin typeface="Times New Roman" pitchFamily="18" charset="0"/>
              <a:ea typeface="+mn-ea"/>
              <a:cs typeface="Times New Roman" pitchFamily="18" charset="0"/>
            </a:rPr>
            <a:t> </a:t>
          </a:r>
          <a:r>
            <a:rPr lang="ru-RU" sz="1100" b="0" i="1">
              <a:latin typeface="Times New Roman" pitchFamily="18" charset="0"/>
              <a:ea typeface="+mn-ea"/>
              <a:cs typeface="Times New Roman" pitchFamily="18" charset="0"/>
            </a:rPr>
            <a:t>Индекс        Наименование практик                                                                            Курс       Время в неделях      Время в часах</a:t>
          </a:r>
          <a:endParaRPr lang="ru-RU" sz="1100" b="0" i="0">
            <a:latin typeface="Times New Roman" pitchFamily="18" charset="0"/>
            <a:ea typeface="+mn-ea"/>
            <a:cs typeface="Times New Roman" pitchFamily="18" charset="0"/>
          </a:endParaRPr>
        </a:p>
        <a:p>
          <a:pPr algn="l" rtl="1"/>
          <a:r>
            <a:rPr lang="ru-RU" sz="1100" b="0" i="0">
              <a:latin typeface="Times New Roman" pitchFamily="18" charset="0"/>
              <a:ea typeface="+mn-ea"/>
              <a:cs typeface="Times New Roman" pitchFamily="18" charset="0"/>
            </a:rPr>
            <a:t>УП.01     Учебная практика                                                                                                  2                      1                            36         </a:t>
          </a:r>
          <a:endParaRPr lang="ru-RU" sz="1100">
            <a:latin typeface="Times New Roman" pitchFamily="18" charset="0"/>
            <a:cs typeface="Times New Roman" pitchFamily="18" charset="0"/>
          </a:endParaRPr>
        </a:p>
        <a:p>
          <a:pPr algn="l" rtl="1"/>
          <a:r>
            <a:rPr lang="ru-RU" sz="1100" b="0" i="0">
              <a:latin typeface="Times New Roman" pitchFamily="18" charset="0"/>
              <a:ea typeface="+mn-ea"/>
              <a:cs typeface="Times New Roman" pitchFamily="18" charset="0"/>
            </a:rPr>
            <a:t>УП.02     Учебная практика                                                                                                  3                      1                            36</a:t>
          </a:r>
          <a:endParaRPr lang="ru-RU" sz="1100">
            <a:latin typeface="Times New Roman" pitchFamily="18" charset="0"/>
            <a:ea typeface="+mn-ea"/>
            <a:cs typeface="Times New Roman" pitchFamily="18" charset="0"/>
          </a:endParaRPr>
        </a:p>
        <a:p>
          <a:pPr algn="l" rtl="1"/>
          <a:r>
            <a:rPr lang="ru-RU" sz="1100" b="0" i="0">
              <a:latin typeface="Times New Roman" pitchFamily="18" charset="0"/>
              <a:ea typeface="+mn-ea"/>
              <a:cs typeface="Times New Roman" pitchFamily="18" charset="0"/>
            </a:rPr>
            <a:t>УП.03     Учебная практика                                                                                                  3                      1                            36</a:t>
          </a:r>
          <a:endParaRPr lang="ru-RU" sz="1100">
            <a:latin typeface="Times New Roman" pitchFamily="18" charset="0"/>
            <a:ea typeface="+mn-ea"/>
            <a:cs typeface="Times New Roman" pitchFamily="18" charset="0"/>
          </a:endParaRPr>
        </a:p>
        <a:p>
          <a:pPr algn="l" rtl="1"/>
          <a:r>
            <a:rPr lang="ru-RU" sz="1100" b="0" i="0">
              <a:latin typeface="Times New Roman" pitchFamily="18" charset="0"/>
              <a:ea typeface="+mn-ea"/>
              <a:cs typeface="Times New Roman" pitchFamily="18" charset="0"/>
            </a:rPr>
            <a:t>ПП.01     Производственная практика по профилю специальности                               </a:t>
          </a:r>
          <a:r>
            <a:rPr lang="ru-RU" sz="1100" b="0" i="0" baseline="0">
              <a:latin typeface="Times New Roman" pitchFamily="18" charset="0"/>
              <a:ea typeface="+mn-ea"/>
              <a:cs typeface="Times New Roman" pitchFamily="18" charset="0"/>
            </a:rPr>
            <a:t> </a:t>
          </a:r>
          <a:r>
            <a:rPr lang="ru-RU" sz="1100" b="0" i="0">
              <a:latin typeface="Times New Roman" pitchFamily="18" charset="0"/>
              <a:ea typeface="+mn-ea"/>
              <a:cs typeface="Times New Roman" pitchFamily="18" charset="0"/>
            </a:rPr>
            <a:t>2                      3                         </a:t>
          </a:r>
          <a:r>
            <a:rPr lang="ru-RU" sz="1100" b="0" i="0" baseline="0">
              <a:latin typeface="Times New Roman" pitchFamily="18" charset="0"/>
              <a:ea typeface="+mn-ea"/>
              <a:cs typeface="Times New Roman" pitchFamily="18" charset="0"/>
            </a:rPr>
            <a:t> </a:t>
          </a:r>
          <a:r>
            <a:rPr lang="ru-RU" sz="1100" b="0" i="0">
              <a:latin typeface="Times New Roman" pitchFamily="18" charset="0"/>
              <a:ea typeface="+mn-ea"/>
              <a:cs typeface="Times New Roman" pitchFamily="18" charset="0"/>
            </a:rPr>
            <a:t>  108</a:t>
          </a:r>
          <a:endParaRPr lang="ru-RU" sz="1100">
            <a:latin typeface="Times New Roman" pitchFamily="18" charset="0"/>
            <a:ea typeface="+mn-ea"/>
            <a:cs typeface="Times New Roman" pitchFamily="18" charset="0"/>
          </a:endParaRPr>
        </a:p>
        <a:p>
          <a:pPr algn="l" rtl="1"/>
          <a:r>
            <a:rPr lang="ru-RU" sz="1100" b="0" i="0">
              <a:latin typeface="Times New Roman" pitchFamily="18" charset="0"/>
              <a:ea typeface="+mn-ea"/>
              <a:cs typeface="Times New Roman" pitchFamily="18" charset="0"/>
            </a:rPr>
            <a:t>ПП.02     Производственная практика по профилю специальности                           </a:t>
          </a:r>
          <a:r>
            <a:rPr lang="ru-RU" sz="1100" b="0" i="0" baseline="0">
              <a:latin typeface="Times New Roman" pitchFamily="18" charset="0"/>
              <a:ea typeface="+mn-ea"/>
              <a:cs typeface="Times New Roman" pitchFamily="18" charset="0"/>
            </a:rPr>
            <a:t> </a:t>
          </a:r>
          <a:r>
            <a:rPr lang="ru-RU" sz="1100" b="0" i="0">
              <a:latin typeface="Times New Roman" pitchFamily="18" charset="0"/>
              <a:ea typeface="+mn-ea"/>
              <a:cs typeface="Times New Roman" pitchFamily="18" charset="0"/>
            </a:rPr>
            <a:t>   </a:t>
          </a:r>
          <a:r>
            <a:rPr lang="ru-RU" sz="1100" b="0" i="0" baseline="0">
              <a:latin typeface="Times New Roman" pitchFamily="18" charset="0"/>
              <a:ea typeface="+mn-ea"/>
              <a:cs typeface="Times New Roman" pitchFamily="18" charset="0"/>
            </a:rPr>
            <a:t> </a:t>
          </a:r>
          <a:r>
            <a:rPr lang="ru-RU" sz="1100" b="0" i="0">
              <a:latin typeface="Times New Roman" pitchFamily="18" charset="0"/>
              <a:ea typeface="+mn-ea"/>
              <a:cs typeface="Times New Roman" pitchFamily="18" charset="0"/>
            </a:rPr>
            <a:t>3                     </a:t>
          </a:r>
          <a:r>
            <a:rPr lang="ru-RU" sz="1100" b="0" i="0" baseline="0">
              <a:latin typeface="Times New Roman" pitchFamily="18" charset="0"/>
              <a:ea typeface="+mn-ea"/>
              <a:cs typeface="Times New Roman" pitchFamily="18" charset="0"/>
            </a:rPr>
            <a:t> 4</a:t>
          </a:r>
          <a:r>
            <a:rPr lang="ru-RU" sz="1100" b="0" i="0">
              <a:latin typeface="Times New Roman" pitchFamily="18" charset="0"/>
              <a:ea typeface="+mn-ea"/>
              <a:cs typeface="Times New Roman" pitchFamily="18" charset="0"/>
            </a:rPr>
            <a:t>                            144 </a:t>
          </a:r>
          <a:endParaRPr lang="ru-RU" sz="1100">
            <a:latin typeface="Times New Roman" pitchFamily="18" charset="0"/>
            <a:ea typeface="+mn-ea"/>
            <a:cs typeface="Times New Roman" pitchFamily="18" charset="0"/>
          </a:endParaRPr>
        </a:p>
        <a:p>
          <a:pPr algn="l" rtl="1" eaLnBrk="1" fontAlgn="auto" latinLnBrk="0" hangingPunct="1"/>
          <a:r>
            <a:rPr lang="ru-RU" sz="1100" b="0" i="0">
              <a:latin typeface="Times New Roman" pitchFamily="18" charset="0"/>
              <a:ea typeface="+mn-ea"/>
              <a:cs typeface="Times New Roman" pitchFamily="18" charset="0"/>
            </a:rPr>
            <a:t>ПДП        Преддипломная практика                                                                                    3                     </a:t>
          </a:r>
          <a:r>
            <a:rPr lang="ru-RU" sz="1100" b="0" i="0" baseline="0">
              <a:latin typeface="Times New Roman" pitchFamily="18" charset="0"/>
              <a:ea typeface="+mn-ea"/>
              <a:cs typeface="Times New Roman" pitchFamily="18" charset="0"/>
            </a:rPr>
            <a:t> 4</a:t>
          </a:r>
          <a:r>
            <a:rPr lang="ru-RU" sz="1100" b="0" i="0">
              <a:latin typeface="Times New Roman" pitchFamily="18" charset="0"/>
              <a:ea typeface="+mn-ea"/>
              <a:cs typeface="Times New Roman" pitchFamily="18" charset="0"/>
            </a:rPr>
            <a:t>                            144</a:t>
          </a:r>
          <a:endParaRPr lang="ru-RU" sz="1100" b="0" i="1">
            <a:latin typeface="Times New Roman" pitchFamily="18" charset="0"/>
            <a:ea typeface="+mn-ea"/>
            <a:cs typeface="Times New Roman" pitchFamily="18" charset="0"/>
          </a:endParaRPr>
        </a:p>
        <a:p>
          <a:pPr rtl="1"/>
          <a:endParaRPr lang="ru-RU" sz="1100" b="0" i="1">
            <a:latin typeface="Times New Roman" pitchFamily="18" charset="0"/>
            <a:ea typeface="+mn-ea"/>
            <a:cs typeface="Times New Roman" pitchFamily="18" charset="0"/>
          </a:endParaRPr>
        </a:p>
        <a:p>
          <a:pPr algn="l" rtl="1"/>
          <a:r>
            <a:rPr lang="ru-RU" sz="1100" b="0" i="0">
              <a:latin typeface="Times New Roman" pitchFamily="18" charset="0"/>
              <a:ea typeface="+mn-ea"/>
              <a:cs typeface="Times New Roman" pitchFamily="18" charset="0"/>
            </a:rPr>
            <a:t>     Учебная практика проводится в  учебной</a:t>
          </a:r>
          <a:r>
            <a:rPr lang="ru-RU" sz="1100" b="0" i="0" baseline="0">
              <a:latin typeface="Times New Roman" pitchFamily="18" charset="0"/>
              <a:ea typeface="+mn-ea"/>
              <a:cs typeface="Times New Roman" pitchFamily="18" charset="0"/>
            </a:rPr>
            <a:t> лаборатории колледжа и в специализированных учебных классах</a:t>
          </a:r>
          <a:r>
            <a:rPr lang="ru-RU" sz="1100" b="0" i="0">
              <a:latin typeface="Times New Roman" pitchFamily="18" charset="0"/>
              <a:ea typeface="+mn-ea"/>
              <a:cs typeface="Times New Roman" pitchFamily="18" charset="0"/>
            </a:rPr>
            <a:t>. Практика по профилю специальности и преддипломная практика проводится в организациях различных организационно-правовых форм на основе прямых договоров, заключаемых между организацией и колледжем.</a:t>
          </a:r>
          <a:endParaRPr lang="ru-RU" sz="1100" b="0" i="1">
            <a:latin typeface="Times New Roman" pitchFamily="18" charset="0"/>
            <a:ea typeface="+mn-ea"/>
            <a:cs typeface="Times New Roman" pitchFamily="18" charset="0"/>
          </a:endParaRPr>
        </a:p>
        <a:p>
          <a:pPr algn="l"/>
          <a:r>
            <a:rPr lang="ru-RU" sz="1100" b="0" i="1">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Учебная практика и практика по профилю специальности проводятся непрерывно. </a:t>
          </a:r>
        </a:p>
        <a:p>
          <a:pPr algn="l"/>
          <a:r>
            <a:rPr lang="ru-RU" sz="1100">
              <a:latin typeface="Times New Roman" pitchFamily="18" charset="0"/>
              <a:ea typeface="+mn-ea"/>
              <a:cs typeface="Times New Roman" pitchFamily="18" charset="0"/>
            </a:rPr>
            <a:t>Преддипломная практика проводится непрерывно после освоения учебной практики и практики по профилю специальности.</a:t>
          </a:r>
        </a:p>
        <a:p>
          <a:pPr algn="l" rtl="1" eaLnBrk="1" fontAlgn="auto" latinLnBrk="0" hangingPunct="1"/>
          <a:r>
            <a:rPr lang="ru-RU" sz="1100">
              <a:latin typeface="Times New Roman" pitchFamily="18" charset="0"/>
              <a:ea typeface="+mn-ea"/>
              <a:cs typeface="Times New Roman" pitchFamily="18" charset="0"/>
            </a:rPr>
            <a:t>В рамках </a:t>
          </a:r>
          <a:r>
            <a:rPr lang="ru-RU" sz="1100" baseline="0">
              <a:latin typeface="Times New Roman" pitchFamily="18" charset="0"/>
              <a:ea typeface="+mn-ea"/>
              <a:cs typeface="Times New Roman" pitchFamily="18" charset="0"/>
            </a:rPr>
            <a:t> профессионального модуля ПМ.05</a:t>
          </a:r>
          <a:r>
            <a:rPr lang="ru-RU" sz="1100">
              <a:latin typeface="Times New Roman" pitchFamily="18" charset="0"/>
              <a:ea typeface="+mn-ea"/>
              <a:cs typeface="Times New Roman" pitchFamily="18" charset="0"/>
            </a:rPr>
            <a:t> предусмотрено освоение  профессии</a:t>
          </a:r>
          <a:r>
            <a:rPr lang="ru-RU" sz="1100" baseline="0">
              <a:latin typeface="Times New Roman" pitchFamily="18" charset="0"/>
              <a:ea typeface="+mn-ea"/>
              <a:cs typeface="Times New Roman" pitchFamily="18" charset="0"/>
            </a:rPr>
            <a:t> раюочего </a:t>
          </a:r>
          <a:r>
            <a:rPr lang="ru-RU" sz="1100">
              <a:latin typeface="Times New Roman" pitchFamily="18" charset="0"/>
              <a:ea typeface="+mn-ea"/>
              <a:cs typeface="Times New Roman" pitchFamily="18" charset="0"/>
            </a:rPr>
            <a:t>23369 "Кассир". После освоения ПМ.05 и успешной сдачи квалификационного экзамена студенту присваивается</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квалификации по рабочей профессии "Кассир</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 и выдается документ (Свидельство) об уровне квалификации.</a:t>
          </a:r>
        </a:p>
        <a:p>
          <a:pPr rtl="1"/>
          <a:endParaRPr lang="ru-RU" sz="1100" b="0" i="0">
            <a:latin typeface="Times New Roman" pitchFamily="18" charset="0"/>
            <a:ea typeface="+mn-ea"/>
            <a:cs typeface="Times New Roman" pitchFamily="18" charset="0"/>
          </a:endParaRPr>
        </a:p>
        <a:p>
          <a:r>
            <a:rPr lang="ru-RU" sz="1100" b="1">
              <a:latin typeface="Times New Roman" pitchFamily="18" charset="0"/>
              <a:ea typeface="+mn-ea"/>
              <a:cs typeface="Times New Roman" pitchFamily="18" charset="0"/>
            </a:rPr>
            <a:t>    1.3 Общеобразовательный цикл </a:t>
          </a:r>
          <a:endParaRPr lang="ru-RU" sz="1100">
            <a:latin typeface="Times New Roman" pitchFamily="18" charset="0"/>
            <a:ea typeface="+mn-ea"/>
            <a:cs typeface="Times New Roman" pitchFamily="18" charset="0"/>
          </a:endParaRPr>
        </a:p>
        <a:p>
          <a:r>
            <a:rPr lang="ru-RU" sz="1100" b="0">
              <a:latin typeface="Times New Roman" pitchFamily="18" charset="0"/>
              <a:ea typeface="+mn-ea"/>
              <a:cs typeface="Times New Roman" pitchFamily="18" charset="0"/>
            </a:rPr>
            <a:t>    Реализация ФГОС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по специальности </a:t>
          </a:r>
          <a:r>
            <a:rPr lang="ru-RU" sz="1100" b="0" baseline="0">
              <a:latin typeface="Times New Roman" pitchFamily="18" charset="0"/>
              <a:ea typeface="+mn-ea"/>
              <a:cs typeface="Times New Roman" pitchFamily="18" charset="0"/>
            </a:rPr>
            <a:t> </a:t>
          </a:r>
          <a:r>
            <a:rPr lang="ru-RU" sz="1100" b="1">
              <a:latin typeface="Times New Roman" pitchFamily="18" charset="0"/>
              <a:ea typeface="+mn-ea"/>
              <a:cs typeface="Times New Roman" pitchFamily="18" charset="0"/>
            </a:rPr>
            <a:t>38.02.01 Экономика и бухгалтерский учет (по отраслям) </a:t>
          </a:r>
          <a:r>
            <a:rPr lang="ru-RU" sz="1100" b="0">
              <a:latin typeface="Times New Roman" pitchFamily="18" charset="0"/>
              <a:ea typeface="+mn-ea"/>
              <a:cs typeface="Times New Roman" pitchFamily="18" charset="0"/>
            </a:rPr>
            <a:t>осуществляется с учетом требований ФГОС и профиля получаемой специальности. В соответствии с Перечнем профессий и специальностей среднего профессионального образования, утвержденным приказом Минобрнауки России от 29 октября 2013г. №1199 и Рекомендациями по организации получения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с учетом требований федеральных  государственных образовательных стандартов и получаемой профессии или специальности  среднего профессионального образования (письмо Минобрнауки России от 17.03.2015г. №06-259) специальность </a:t>
          </a:r>
          <a:r>
            <a:rPr lang="ru-RU" sz="1100" b="0" baseline="0">
              <a:latin typeface="Times New Roman" pitchFamily="18" charset="0"/>
              <a:ea typeface="+mn-ea"/>
              <a:cs typeface="Times New Roman" pitchFamily="18" charset="0"/>
            </a:rPr>
            <a:t> </a:t>
          </a:r>
          <a:r>
            <a:rPr lang="ru-RU" sz="1100" b="1">
              <a:latin typeface="Times New Roman" pitchFamily="18" charset="0"/>
              <a:ea typeface="+mn-ea"/>
              <a:cs typeface="Times New Roman" pitchFamily="18" charset="0"/>
            </a:rPr>
            <a:t>38.02.01 Экономика и бухгалтерский учет (по отраслям)</a:t>
          </a:r>
          <a:r>
            <a:rPr lang="ru-RU" sz="1100" b="0">
              <a:latin typeface="Times New Roman" pitchFamily="18" charset="0"/>
              <a:ea typeface="+mn-ea"/>
              <a:cs typeface="Times New Roman" pitchFamily="18" charset="0"/>
            </a:rPr>
            <a:t> относится к </a:t>
          </a:r>
          <a:r>
            <a:rPr lang="ru-RU" sz="1100" b="0" baseline="0">
              <a:latin typeface="Times New Roman" pitchFamily="18" charset="0"/>
              <a:ea typeface="+mn-ea"/>
              <a:cs typeface="Times New Roman" pitchFamily="18" charset="0"/>
            </a:rPr>
            <a:t> социально-эконом</a:t>
          </a:r>
          <a:r>
            <a:rPr lang="ru-RU" sz="1100" b="0">
              <a:latin typeface="Times New Roman" pitchFamily="18" charset="0"/>
              <a:ea typeface="+mn-ea"/>
              <a:cs typeface="Times New Roman" pitchFamily="18" charset="0"/>
            </a:rPr>
            <a:t>ическому профилю профессионального образования.</a:t>
          </a:r>
          <a:endParaRPr lang="ru-RU" sz="1100">
            <a:latin typeface="Times New Roman" pitchFamily="18" charset="0"/>
            <a:ea typeface="+mn-ea"/>
            <a:cs typeface="Times New Roman" pitchFamily="18" charset="0"/>
          </a:endParaRPr>
        </a:p>
        <a:p>
          <a:r>
            <a:rPr lang="ru-RU" sz="1100" b="0">
              <a:latin typeface="Times New Roman" pitchFamily="18" charset="0"/>
              <a:ea typeface="+mn-ea"/>
              <a:cs typeface="Times New Roman" pitchFamily="18" charset="0"/>
            </a:rPr>
            <a:t>   Для лиц, обучающихся на базе основного общего образования с получением среднего общего образования нормативный срок освоения ППССЗ по специальности </a:t>
          </a:r>
          <a:r>
            <a:rPr lang="ru-RU" sz="1100" b="0" baseline="0">
              <a:latin typeface="Times New Roman" pitchFamily="18" charset="0"/>
              <a:ea typeface="+mn-ea"/>
              <a:cs typeface="Times New Roman" pitchFamily="18" charset="0"/>
            </a:rPr>
            <a:t> </a:t>
          </a:r>
          <a:r>
            <a:rPr lang="ru-RU" sz="1100" b="1">
              <a:latin typeface="Times New Roman" pitchFamily="18" charset="0"/>
              <a:ea typeface="+mn-ea"/>
              <a:cs typeface="Times New Roman" pitchFamily="18" charset="0"/>
            </a:rPr>
            <a:t>38.02.01 Экономика и бухгалтерский учет (по отраслям) </a:t>
          </a:r>
          <a:r>
            <a:rPr lang="ru-RU" sz="1100" b="0">
              <a:latin typeface="Times New Roman" pitchFamily="18" charset="0"/>
              <a:ea typeface="+mn-ea"/>
              <a:cs typeface="Times New Roman" pitchFamily="18" charset="0"/>
            </a:rPr>
            <a:t>при очной форме получения образования увеличивается на 1476 часов (52 недели) из расчета: теоретическое обучение (при обязательной учебной нагрузке 36 часов в неделю) – 39 нед., промежуточная аттестация – 2 нед., каникулярное время – 11 нед.</a:t>
          </a:r>
          <a:endParaRPr lang="ru-RU" sz="1100">
            <a:latin typeface="Times New Roman" pitchFamily="18" charset="0"/>
            <a:ea typeface="+mn-ea"/>
            <a:cs typeface="Times New Roman" pitchFamily="18" charset="0"/>
          </a:endParaRPr>
        </a:p>
        <a:p>
          <a:r>
            <a:rPr lang="ru-RU" sz="1100">
              <a:latin typeface="Times New Roman" pitchFamily="18" charset="0"/>
              <a:ea typeface="+mn-ea"/>
              <a:cs typeface="Times New Roman" pitchFamily="18" charset="0"/>
            </a:rPr>
            <a:t>   Учебное время, отведенное на теоретическое обучение (1404) час. распределяется на изучение 16 учебных дисциплин общеобразовательного цикла ППССЗ – общих и по выбору из шести обязательных предметных областей и дополнительной, предлагаемой колледжем.</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Четыре  дисциплины: математика: алгебра и начала математического анализа, геометрия; экономика; право; информатика изучаются углубленно с учетом  профиля осваиваемой специальности.</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Самостоятельная работа обучающихся для общеобразовательного</a:t>
          </a:r>
          <a:r>
            <a:rPr lang="ru-RU" sz="1100" baseline="0">
              <a:latin typeface="Times New Roman" pitchFamily="18" charset="0"/>
              <a:ea typeface="+mn-ea"/>
              <a:cs typeface="Times New Roman" pitchFamily="18" charset="0"/>
            </a:rPr>
            <a:t> цикла не предусматривается.</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Обучающиеся, получающие среднее профессиональное образование по ППССЗ на базе основного общего образования, изучают общеобразовательные предметы на первом курсе.</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Знания и умения, полученные студентами при освоении учебных дисциплин общеобразовательного цикла, углубляются и расширяются в процессе изучения учебных дисциплин ППССЗ, таких циклов, как – «Общий гуманитарный и социально-экономический», «Математический и общий естественнонаучный», а также отдельных дисциплин профессионального цикла.</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Качество освоения учебных дисциплин общеобразовательного цикла по ППССЗ осуществляется в процессе текущего контроля и промежуточной аттестации.</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Текущий контроль проводится в пределах учебного времени, отведенного на освоение соответствующих общеобразовательных дисциплин, как традиционными так и инновационными методами, включая компьютерные технологии.</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Промежуточную аттестацию проводят в форме дифференцированных зачетов и экзаменов: дифференцированные зачеты - за счет времени, отведенного на соответствующую общеобразовательную дисциплину, экзамены – за счет времени, выделенного на промежутестацию ФГОС СПО по специальности. </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Промежуточная аттестация в форме экзамена проводится по окончании второго семестра по дисциплинам: «Русский язык» и «Математика:» в письменной форме, по дисциплине «Экономика» в устной форме.</a:t>
          </a:r>
          <a:endParaRPr lang="ru-RU" sz="1100">
            <a:latin typeface="Times New Roman" pitchFamily="18" charset="0"/>
            <a:cs typeface="Times New Roman" pitchFamily="18" charset="0"/>
          </a:endParaRPr>
        </a:p>
        <a:p>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В рамках изучения дисциплины «Технология» обучающимися выполняется индивидуальный проект.  Индивидуальный проект представляет собой особую форму организации образовательной деятельности обучающихся (учебный проект).</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Индивидуальный проект выполняется обучающимися самостоятельно под руководством преподавателя по выбранной теме.</a:t>
          </a:r>
        </a:p>
        <a:p>
          <a:pPr rtl="1"/>
          <a:endParaRPr lang="ru-RU" sz="1100" b="0" i="0">
            <a:latin typeface="Times New Roman" pitchFamily="18" charset="0"/>
            <a:ea typeface="+mn-ea"/>
            <a:cs typeface="Times New Roman" pitchFamily="18" charset="0"/>
          </a:endParaRPr>
        </a:p>
        <a:p>
          <a:r>
            <a:rPr lang="ru-RU" sz="1100" b="1">
              <a:latin typeface="Times New Roman" pitchFamily="18" charset="0"/>
              <a:ea typeface="+mn-ea"/>
              <a:cs typeface="Times New Roman" pitchFamily="18" charset="0"/>
            </a:rPr>
            <a:t>1.4 Формирование вариативной части ППССЗ</a:t>
          </a:r>
          <a:r>
            <a:rPr lang="ru-RU" sz="1100" b="1" i="1">
              <a:latin typeface="Times New Roman" pitchFamily="18" charset="0"/>
              <a:ea typeface="+mn-ea"/>
              <a:cs typeface="Times New Roman" pitchFamily="18" charset="0"/>
            </a:rPr>
            <a:t> </a:t>
          </a:r>
          <a:endParaRPr lang="ru-RU" sz="1100">
            <a:latin typeface="Times New Roman" pitchFamily="18" charset="0"/>
            <a:ea typeface="+mn-ea"/>
            <a:cs typeface="Times New Roman" pitchFamily="18" charset="0"/>
          </a:endParaRPr>
        </a:p>
        <a:p>
          <a:r>
            <a:rPr lang="ru-RU" sz="1100" i="1">
              <a:latin typeface="Times New Roman" pitchFamily="18" charset="0"/>
              <a:ea typeface="+mn-ea"/>
              <a:cs typeface="Times New Roman" pitchFamily="18" charset="0"/>
            </a:rPr>
            <a:t>ФГОС СПО предусматривает обязательную и вариативную части ППССЗ. </a:t>
          </a:r>
          <a:endParaRPr lang="ru-RU" sz="1100">
            <a:latin typeface="Times New Roman" pitchFamily="18" charset="0"/>
            <a:ea typeface="+mn-ea"/>
            <a:cs typeface="Times New Roman" pitchFamily="18" charset="0"/>
          </a:endParaRPr>
        </a:p>
        <a:p>
          <a:r>
            <a:rPr lang="ru-RU" sz="1100">
              <a:latin typeface="Times New Roman" pitchFamily="18" charset="0"/>
              <a:ea typeface="+mn-ea"/>
              <a:cs typeface="Times New Roman" pitchFamily="18" charset="0"/>
            </a:rPr>
            <a:t>Объем  вариативной частей ППССЗ составляет 855 часов </a:t>
          </a:r>
        </a:p>
        <a:p>
          <a:r>
            <a:rPr lang="ru-RU" sz="1100">
              <a:latin typeface="Times New Roman" pitchFamily="18" charset="0"/>
              <a:ea typeface="+mn-ea"/>
              <a:cs typeface="Times New Roman" pitchFamily="18" charset="0"/>
            </a:rPr>
            <a:t>В соответствии с письмом и листом согласования с работодателями  вариативная часть была использована на увеличение объёма времени дисциплин общепрофессионального цикла и междисциплинарных курсов : </a:t>
          </a:r>
        </a:p>
        <a:p>
          <a:r>
            <a:rPr lang="ru-RU" sz="1100">
              <a:latin typeface="Times New Roman" pitchFamily="18" charset="0"/>
              <a:ea typeface="+mn-ea"/>
              <a:cs typeface="Times New Roman" pitchFamily="18" charset="0"/>
            </a:rPr>
            <a:t> - ОГСЭ.01. Основы философии - 9 часов:</a:t>
          </a:r>
        </a:p>
        <a:p>
          <a:r>
            <a:rPr lang="ru-RU" sz="1100">
              <a:latin typeface="Times New Roman" pitchFamily="18" charset="0"/>
              <a:ea typeface="+mn-ea"/>
              <a:cs typeface="Times New Roman" pitchFamily="18" charset="0"/>
            </a:rPr>
            <a:t>- ОГСЭ.03 Иностранный язык в профессиональной деятельности - 39 часов</a:t>
          </a:r>
        </a:p>
        <a:p>
          <a:r>
            <a:rPr lang="ru-RU" sz="1100">
              <a:latin typeface="Times New Roman" pitchFamily="18" charset="0"/>
              <a:ea typeface="+mn-ea"/>
              <a:cs typeface="Times New Roman" pitchFamily="18" charset="0"/>
            </a:rPr>
            <a:t>- ЕН.01 Математика - 8 часов</a:t>
          </a:r>
        </a:p>
        <a:p>
          <a:r>
            <a:rPr lang="ru-RU" sz="1100">
              <a:latin typeface="Times New Roman" pitchFamily="18" charset="0"/>
              <a:ea typeface="+mn-ea"/>
              <a:cs typeface="Times New Roman" pitchFamily="18" charset="0"/>
            </a:rPr>
            <a:t>- ЕН.02</a:t>
          </a:r>
          <a:r>
            <a:rPr lang="ru-RU" sz="1100" baseline="0">
              <a:latin typeface="Times New Roman" pitchFamily="18" charset="0"/>
              <a:ea typeface="+mn-ea"/>
              <a:cs typeface="Times New Roman" pitchFamily="18" charset="0"/>
            </a:rPr>
            <a:t> Экологические основы природопользования - 2 часа</a:t>
          </a:r>
          <a:endParaRPr lang="ru-RU" sz="1100">
            <a:latin typeface="Times New Roman" pitchFamily="18" charset="0"/>
            <a:ea typeface="+mn-ea"/>
            <a:cs typeface="Times New Roman" pitchFamily="18" charset="0"/>
          </a:endParaRPr>
        </a:p>
        <a:p>
          <a:r>
            <a:rPr lang="ru-RU" sz="1100">
              <a:latin typeface="Times New Roman" pitchFamily="18" charset="0"/>
              <a:ea typeface="+mn-ea"/>
              <a:cs typeface="Times New Roman" pitchFamily="18" charset="0"/>
            </a:rPr>
            <a:t>- ОП.01 Экономика организации 14</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часов;</a:t>
          </a:r>
        </a:p>
        <a:p>
          <a:r>
            <a:rPr lang="ru-RU" sz="1100">
              <a:latin typeface="Times New Roman" pitchFamily="18" charset="0"/>
              <a:ea typeface="+mn-ea"/>
              <a:cs typeface="Times New Roman" pitchFamily="18" charset="0"/>
            </a:rPr>
            <a:t>- ОП.02. Финансы, денежное обращение и кредит - 11</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 часов       </a:t>
          </a:r>
        </a:p>
        <a:p>
          <a:r>
            <a:rPr lang="ru-RU" sz="1100">
              <a:latin typeface="Times New Roman" pitchFamily="18" charset="0"/>
              <a:ea typeface="+mn-ea"/>
              <a:cs typeface="Times New Roman" pitchFamily="18" charset="0"/>
            </a:rPr>
            <a:t>- ОП.03. Налоги и налогообложение - 32 часа </a:t>
          </a:r>
        </a:p>
        <a:p>
          <a:r>
            <a:rPr lang="ru-RU" sz="1100">
              <a:latin typeface="Times New Roman" pitchFamily="18" charset="0"/>
              <a:ea typeface="+mn-ea"/>
              <a:cs typeface="Times New Roman" pitchFamily="18" charset="0"/>
            </a:rPr>
            <a:t>- ОП.04 Основы бухгатерского учета - 21 час</a:t>
          </a:r>
        </a:p>
        <a:p>
          <a:r>
            <a:rPr lang="ru-RU" sz="1100">
              <a:latin typeface="Times New Roman" pitchFamily="18" charset="0"/>
              <a:ea typeface="+mn-ea"/>
              <a:cs typeface="Times New Roman" pitchFamily="18" charset="0"/>
            </a:rPr>
            <a:t>- ОП.05 Аудит - 18 часов;</a:t>
          </a:r>
        </a:p>
        <a:p>
          <a:r>
            <a:rPr lang="ru-RU" sz="1100">
              <a:latin typeface="Times New Roman" pitchFamily="18" charset="0"/>
              <a:ea typeface="+mn-ea"/>
              <a:cs typeface="Times New Roman" pitchFamily="18" charset="0"/>
            </a:rPr>
            <a:t>- ОП.06. Документационное обеспечение управления- 16 часов       </a:t>
          </a:r>
        </a:p>
        <a:p>
          <a:r>
            <a:rPr lang="ru-RU" sz="1100">
              <a:latin typeface="Times New Roman" pitchFamily="18" charset="0"/>
              <a:ea typeface="+mn-ea"/>
              <a:cs typeface="Times New Roman" pitchFamily="18" charset="0"/>
            </a:rPr>
            <a:t>- ОП.08 Информационные технологии в профессиональной деятельности   - 44 часа:</a:t>
          </a:r>
        </a:p>
        <a:p>
          <a:r>
            <a:rPr lang="ru-RU" sz="1100">
              <a:latin typeface="Times New Roman" pitchFamily="18" charset="0"/>
              <a:ea typeface="+mn-ea"/>
              <a:cs typeface="Times New Roman" pitchFamily="18" charset="0"/>
            </a:rPr>
            <a:t>- МДК.01.01</a:t>
          </a:r>
          <a:r>
            <a:rPr lang="ru-RU" sz="1100" baseline="0">
              <a:latin typeface="Times New Roman" pitchFamily="18" charset="0"/>
              <a:ea typeface="+mn-ea"/>
              <a:cs typeface="Times New Roman" pitchFamily="18" charset="0"/>
            </a:rPr>
            <a:t> Практические основы ухгалтерского учета имущества организации - 98 часов</a:t>
          </a:r>
          <a:r>
            <a:rPr lang="ru-RU" sz="1100">
              <a:latin typeface="Times New Roman" pitchFamily="18" charset="0"/>
              <a:ea typeface="+mn-ea"/>
              <a:cs typeface="Times New Roman" pitchFamily="18" charset="0"/>
            </a:rPr>
            <a:t>            </a:t>
          </a:r>
        </a:p>
        <a:p>
          <a:r>
            <a:rPr lang="ru-RU" sz="1100">
              <a:latin typeface="Times New Roman" pitchFamily="18" charset="0"/>
              <a:ea typeface="+mn-ea"/>
              <a:cs typeface="Times New Roman" pitchFamily="18" charset="0"/>
            </a:rPr>
            <a:t>- МДК 03.01 Организация расчетов с бюджетом и внебюджетными фондами - 22 часа:          </a:t>
          </a:r>
        </a:p>
        <a:p>
          <a:r>
            <a:rPr lang="ru-RU" sz="1100">
              <a:latin typeface="Times New Roman" pitchFamily="18" charset="0"/>
              <a:ea typeface="+mn-ea"/>
              <a:cs typeface="Times New Roman" pitchFamily="18" charset="0"/>
            </a:rPr>
            <a:t>- МДК.04.01. Технология составления бухгалтерской отчётности - 66</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часов;</a:t>
          </a:r>
        </a:p>
        <a:p>
          <a:r>
            <a:rPr lang="ru-RU" sz="1100">
              <a:latin typeface="Times New Roman" pitchFamily="18" charset="0"/>
              <a:ea typeface="+mn-ea"/>
              <a:cs typeface="Times New Roman" pitchFamily="18" charset="0"/>
            </a:rPr>
            <a:t>- МДК.04.02. Основы анализа бухгалтерской деятельности - 35</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часов;</a:t>
          </a:r>
        </a:p>
        <a:p>
          <a:r>
            <a:rPr lang="ru-RU" sz="1100">
              <a:latin typeface="Times New Roman" pitchFamily="18" charset="0"/>
              <a:ea typeface="+mn-ea"/>
              <a:cs typeface="Times New Roman" pitchFamily="18" charset="0"/>
            </a:rPr>
            <a:t>- МДК.05.01 Ведение кассовых операций - 12 часов</a:t>
          </a:r>
        </a:p>
        <a:p>
          <a:r>
            <a:rPr lang="ru-RU" sz="1100">
              <a:latin typeface="Times New Roman" pitchFamily="18" charset="0"/>
              <a:ea typeface="+mn-ea"/>
              <a:cs typeface="Times New Roman" pitchFamily="18" charset="0"/>
            </a:rPr>
            <a:t>на  введение новых дисциплин и междисциплинарных курсов               </a:t>
          </a:r>
        </a:p>
        <a:p>
          <a:r>
            <a:rPr lang="ru-RU" sz="1100">
              <a:latin typeface="Times New Roman" pitchFamily="18" charset="0"/>
              <a:ea typeface="+mn-ea"/>
              <a:cs typeface="Times New Roman" pitchFamily="18" charset="0"/>
            </a:rPr>
            <a:t>- ОГСЭ.05 Русский язык и культура речи - 48 часов;</a:t>
          </a:r>
        </a:p>
        <a:p>
          <a:r>
            <a:rPr lang="ru-RU" sz="1100">
              <a:latin typeface="Times New Roman" pitchFamily="18" charset="0"/>
              <a:ea typeface="+mn-ea"/>
              <a:cs typeface="Times New Roman" pitchFamily="18" charset="0"/>
            </a:rPr>
            <a:t>- ОП.10 Статистика - 52 часа</a:t>
          </a:r>
        </a:p>
        <a:p>
          <a:r>
            <a:rPr lang="ru-RU" sz="1100">
              <a:latin typeface="Times New Roman" pitchFamily="18" charset="0"/>
              <a:ea typeface="+mn-ea"/>
              <a:cs typeface="Times New Roman" pitchFamily="18" charset="0"/>
            </a:rPr>
            <a:t>- ОП.11 Менеджмент - 57 часов</a:t>
          </a:r>
        </a:p>
        <a:p>
          <a:r>
            <a:rPr lang="ru-RU" sz="1100">
              <a:latin typeface="Times New Roman" pitchFamily="18" charset="0"/>
              <a:ea typeface="+mn-ea"/>
              <a:cs typeface="Times New Roman" pitchFamily="18" charset="0"/>
            </a:rPr>
            <a:t>-</a:t>
          </a:r>
          <a:r>
            <a:rPr lang="ru-RU" sz="1100" baseline="0">
              <a:latin typeface="Times New Roman" pitchFamily="18" charset="0"/>
              <a:ea typeface="+mn-ea"/>
              <a:cs typeface="Times New Roman" pitchFamily="18" charset="0"/>
            </a:rPr>
            <a:t> ОП.12 Правовое обеспечение профессиональной деятельности - 65 часов</a:t>
          </a:r>
          <a:r>
            <a:rPr lang="ru-RU" sz="1100">
              <a:latin typeface="Times New Roman" pitchFamily="18" charset="0"/>
              <a:ea typeface="+mn-ea"/>
              <a:cs typeface="Times New Roman" pitchFamily="18" charset="0"/>
            </a:rPr>
            <a:t>           </a:t>
          </a:r>
        </a:p>
        <a:p>
          <a:r>
            <a:rPr lang="ru-RU" sz="1100">
              <a:latin typeface="Times New Roman" pitchFamily="18" charset="0"/>
              <a:ea typeface="+mn-ea"/>
              <a:cs typeface="Times New Roman" pitchFamily="18" charset="0"/>
            </a:rPr>
            <a:t>- ОП.13 Маркетинг - 48 часа;  </a:t>
          </a:r>
        </a:p>
        <a:p>
          <a:pPr marL="0" marR="0" indent="0"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ea typeface="+mn-ea"/>
              <a:cs typeface="Times New Roman" pitchFamily="18" charset="0"/>
            </a:rPr>
            <a:t>- ОП. 14 Основы бизнес планирования</a:t>
          </a:r>
          <a:r>
            <a:rPr lang="ru-RU" sz="1100" baseline="0">
              <a:latin typeface="Times New Roman" pitchFamily="18" charset="0"/>
              <a:ea typeface="+mn-ea"/>
              <a:cs typeface="Times New Roman" pitchFamily="18" charset="0"/>
            </a:rPr>
            <a:t> 38</a:t>
          </a:r>
          <a:r>
            <a:rPr lang="ru-RU" sz="1100">
              <a:latin typeface="Times New Roman" pitchFamily="18" charset="0"/>
              <a:ea typeface="+mn-ea"/>
              <a:cs typeface="Times New Roman" pitchFamily="18" charset="0"/>
            </a:rPr>
            <a:t> часов.                                   </a:t>
          </a:r>
          <a:r>
            <a:rPr lang="ru-RU" sz="1100" b="1">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                              </a:t>
          </a:r>
        </a:p>
        <a:p>
          <a:r>
            <a:rPr lang="ru-RU" sz="1100">
              <a:latin typeface="Times New Roman" pitchFamily="18" charset="0"/>
              <a:ea typeface="+mn-ea"/>
              <a:cs typeface="Times New Roman" pitchFamily="18" charset="0"/>
            </a:rPr>
            <a:t>- ОП 15 Автоматизированные системы обработки экономической информации - 100 часов:</a:t>
          </a:r>
        </a:p>
        <a:p>
          <a:r>
            <a:rPr lang="ru-RU" sz="1100" b="1">
              <a:latin typeface="Times New Roman" pitchFamily="18" charset="0"/>
              <a:ea typeface="+mn-ea"/>
              <a:cs typeface="Times New Roman" pitchFamily="18" charset="0"/>
            </a:rPr>
            <a:t> 1.5. Порядок аттестации обучающихся.</a:t>
          </a:r>
          <a:endParaRPr lang="ru-RU" sz="1100">
            <a:latin typeface="Times New Roman" pitchFamily="18" charset="0"/>
            <a:ea typeface="+mn-ea"/>
            <a:cs typeface="Times New Roman" pitchFamily="18" charset="0"/>
          </a:endParaRPr>
        </a:p>
        <a:p>
          <a:r>
            <a:rPr lang="ru-RU" sz="1100">
              <a:latin typeface="Times New Roman" pitchFamily="18" charset="0"/>
              <a:ea typeface="+mn-ea"/>
              <a:cs typeface="Times New Roman" pitchFamily="18" charset="0"/>
            </a:rPr>
            <a:t>      Промежуточная аттестация проводится в форме зачетов, дифференцированных зачетов и экзаменов: зачеты и дифференцированные зачеты – за счет времени, отводимого на изучение  дисциплины,  экзамены – за счет времени, выделенного ФГОС СПО.  По дисциплинам, по которым не предусмотрены экзамены, зачеты  и дифференцированные зачеты итоговая оценка формируется по результатам   текущего контроля.</a:t>
          </a:r>
        </a:p>
        <a:p>
          <a:r>
            <a:rPr lang="ru-RU" sz="1100">
              <a:latin typeface="Times New Roman" pitchFamily="18" charset="0"/>
              <a:ea typeface="+mn-ea"/>
              <a:cs typeface="Times New Roman" pitchFamily="18" charset="0"/>
            </a:rPr>
            <a:t>    Форма и порядок проведения государственной итоговой аттестации определяется Правилами организации и проведения государственной итоговой аттестации выпускников колледжа по образовательным программам среднего профессионального образования (программам подготовки специалистов среднего звена). Правила разработаны на основании «Порядка проведения государственной итоговой аттестации СПО», утвержденного приказом Минобрнауки России №968 от 16.08.2013г. Государственная итоговая аттестация включает подготовку и защиту выпускной квалификационной работы (дипломная</a:t>
          </a:r>
          <a:r>
            <a:rPr lang="ru-RU" sz="1100" baseline="0">
              <a:latin typeface="Times New Roman" pitchFamily="18" charset="0"/>
              <a:ea typeface="+mn-ea"/>
              <a:cs typeface="Times New Roman" pitchFamily="18" charset="0"/>
            </a:rPr>
            <a:t> работа</a:t>
          </a:r>
          <a:r>
            <a:rPr lang="ru-RU" sz="1100">
              <a:latin typeface="Times New Roman" pitchFamily="18" charset="0"/>
              <a:ea typeface="+mn-ea"/>
              <a:cs typeface="Times New Roman" pitchFamily="18" charset="0"/>
            </a:rPr>
            <a:t>),</a:t>
          </a:r>
          <a:r>
            <a:rPr lang="ru-RU" sz="1100" baseline="0">
              <a:latin typeface="Times New Roman" pitchFamily="18" charset="0"/>
              <a:ea typeface="+mn-ea"/>
              <a:cs typeface="Times New Roman" pitchFamily="18" charset="0"/>
            </a:rPr>
            <a:t> а также выполнение демонстрационного экзамена</a:t>
          </a:r>
          <a:r>
            <a:rPr lang="ru-RU" sz="1100">
              <a:latin typeface="Times New Roman" pitchFamily="18" charset="0"/>
              <a:ea typeface="+mn-ea"/>
              <a:cs typeface="Times New Roman" pitchFamily="18" charset="0"/>
            </a:rPr>
            <a:t> </a:t>
          </a:r>
        </a:p>
        <a:p>
          <a:r>
            <a:rPr lang="ru-RU" sz="1100">
              <a:latin typeface="Times New Roman" pitchFamily="18" charset="0"/>
              <a:ea typeface="+mn-ea"/>
              <a:cs typeface="Times New Roman" pitchFamily="18" charset="0"/>
            </a:rPr>
            <a:t>     Обязательное требование - соответствие тематики выпускной квалификационной работы содержанию  одного или  нескольких профессиональных модулей.</a:t>
          </a:r>
        </a:p>
        <a:p>
          <a:r>
            <a:rPr lang="ru-RU" sz="1100">
              <a:latin typeface="Times New Roman" pitchFamily="18" charset="0"/>
              <a:ea typeface="+mn-ea"/>
              <a:cs typeface="Times New Roman" pitchFamily="18" charset="0"/>
            </a:rPr>
            <a:t>     К защите выпускной квалификационной работы допускаются лица, завершившие полный курс обучения по освоению основной профессиональной образовательной программы по специальности </a:t>
          </a:r>
          <a:r>
            <a:rPr lang="ru-RU" sz="1100" b="1">
              <a:latin typeface="Times New Roman" pitchFamily="18" charset="0"/>
              <a:ea typeface="+mn-ea"/>
              <a:cs typeface="Times New Roman" pitchFamily="18" charset="0"/>
            </a:rPr>
            <a:t>38.02.01 Экономика и бухгалтерский учет (по отраслям)</a:t>
          </a:r>
          <a:r>
            <a:rPr lang="ru-RU" sz="1100">
              <a:latin typeface="Times New Roman" pitchFamily="18" charset="0"/>
              <a:ea typeface="+mn-ea"/>
              <a:cs typeface="Times New Roman" pitchFamily="18" charset="0"/>
            </a:rPr>
            <a:t>,</a:t>
          </a:r>
          <a:r>
            <a:rPr lang="ru-RU" sz="1100" b="1">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и успешно прошедшие все предшествующие аттестационные испытания, предусмотренные учебным планом </a:t>
          </a:r>
          <a:r>
            <a:rPr lang="ru-RU" sz="1100" b="1">
              <a:latin typeface="Times New Roman" pitchFamily="18" charset="0"/>
              <a:ea typeface="+mn-ea"/>
              <a:cs typeface="Times New Roman" pitchFamily="18" charset="0"/>
            </a:rPr>
            <a:t>"Ростовский - на - Дону   автотранспортный   колледж "</a:t>
          </a:r>
          <a:r>
            <a:rPr lang="ru-RU" sz="1100">
              <a:latin typeface="Times New Roman" pitchFamily="18" charset="0"/>
              <a:ea typeface="+mn-ea"/>
              <a:cs typeface="Times New Roman" pitchFamily="18" charset="0"/>
            </a:rPr>
            <a:t>.</a:t>
          </a:r>
        </a:p>
        <a:p>
          <a:r>
            <a:rPr lang="ru-RU" sz="1100">
              <a:latin typeface="Times New Roman" pitchFamily="18" charset="0"/>
              <a:ea typeface="+mn-ea"/>
              <a:cs typeface="Times New Roman" pitchFamily="18" charset="0"/>
            </a:rPr>
            <a:t>Результаты защиты выпускной квалификационной работы определяются оценками «5- отлично», «4- хорошо», «3-удовлетворительно», «2 - неудовлетворительно».</a:t>
          </a:r>
        </a:p>
        <a:p>
          <a:endParaRPr lang="ru-RU" sz="1100" b="0" i="0" strike="noStrike">
            <a:solidFill>
              <a:srgbClr val="000000"/>
            </a:solidFill>
            <a:latin typeface="Times New Roman" pitchFamily="18" charset="0"/>
            <a:ea typeface="+mn-ea"/>
            <a:cs typeface="Times New Roman" pitchFamily="18" charset="0"/>
          </a:endParaRPr>
        </a:p>
        <a:p>
          <a:r>
            <a:rPr lang="ru-RU" sz="1100" b="1" i="0" strike="noStrike">
              <a:solidFill>
                <a:srgbClr val="000000"/>
              </a:solidFill>
              <a:latin typeface="Times New Roman" pitchFamily="18" charset="0"/>
              <a:ea typeface="+mn-ea"/>
              <a:cs typeface="Times New Roman" pitchFamily="18" charset="0"/>
            </a:rPr>
            <a:t>Примечание: </a:t>
          </a:r>
          <a:r>
            <a:rPr lang="ru-RU" sz="1100" b="0" i="0" strike="noStrike">
              <a:solidFill>
                <a:srgbClr val="000000"/>
              </a:solidFill>
              <a:latin typeface="Times New Roman" pitchFamily="18" charset="0"/>
              <a:ea typeface="+mn-ea"/>
              <a:cs typeface="Times New Roman" pitchFamily="18" charset="0"/>
            </a:rPr>
            <a:t>учебный</a:t>
          </a:r>
          <a:r>
            <a:rPr lang="ru-RU" sz="1100" b="0" i="0" strike="noStrike" baseline="0">
              <a:solidFill>
                <a:srgbClr val="000000"/>
              </a:solidFill>
              <a:latin typeface="Times New Roman" pitchFamily="18" charset="0"/>
              <a:ea typeface="+mn-ea"/>
              <a:cs typeface="Times New Roman" pitchFamily="18" charset="0"/>
            </a:rPr>
            <a:t> семетр для студентов группы 3БУХ длится в период с 01.09.2020 по 30.06.2021 года с перерывом на каникулы с 29.12.2020 по 11.01.2021. Теоретическое обучение завершается 15.03.2021 года. Промежуточная аттестация проводится согласно графику учебного процесса в период с 13.04.21 по 19.04.2021 г.</a:t>
          </a:r>
          <a:endParaRPr lang="ru-RU" sz="1100" b="0" i="0" strike="noStrike">
            <a:solidFill>
              <a:srgbClr val="000000"/>
            </a:solidFill>
            <a:latin typeface="Times New Roman" pitchFamily="18" charset="0"/>
            <a:cs typeface="Times New Roman" pitchFamily="18" charset="0"/>
          </a:endParaRP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F9:CF46"/>
  <sheetViews>
    <sheetView view="pageBreakPreview" zoomScale="150" zoomScaleSheetLayoutView="150" workbookViewId="0">
      <selection activeCell="AN48" sqref="AN48"/>
    </sheetView>
  </sheetViews>
  <sheetFormatPr defaultRowHeight="12.75" x14ac:dyDescent="0.2"/>
  <cols>
    <col min="1" max="5" width="2.140625" customWidth="1"/>
    <col min="6" max="6" width="2.28515625" customWidth="1"/>
    <col min="7" max="8" width="2.140625" customWidth="1"/>
    <col min="9" max="10" width="1.28515625" customWidth="1"/>
    <col min="11" max="15" width="2.140625" customWidth="1"/>
    <col min="16" max="27" width="1.28515625" customWidth="1"/>
    <col min="28" max="29" width="2.140625" customWidth="1"/>
    <col min="30" max="31" width="1.28515625" customWidth="1"/>
    <col min="32" max="32" width="2.140625" customWidth="1"/>
    <col min="33" max="34" width="1.28515625" customWidth="1"/>
    <col min="35" max="35" width="2.140625" customWidth="1"/>
    <col min="36" max="37" width="1.28515625" customWidth="1"/>
    <col min="38" max="38" width="2.140625" customWidth="1"/>
    <col min="39" max="42" width="1.28515625" customWidth="1"/>
    <col min="43" max="45" width="2.140625" customWidth="1"/>
    <col min="46" max="47" width="1.28515625" customWidth="1"/>
    <col min="48" max="48" width="3.140625" customWidth="1"/>
    <col min="49" max="52" width="1.28515625" customWidth="1"/>
    <col min="53" max="56" width="2.140625" customWidth="1"/>
    <col min="57" max="61" width="1.28515625" customWidth="1"/>
    <col min="62" max="62" width="1" customWidth="1"/>
    <col min="63" max="64" width="1.28515625" customWidth="1"/>
    <col min="65" max="72" width="2.140625" customWidth="1"/>
    <col min="73" max="73" width="2.28515625" customWidth="1"/>
    <col min="74" max="74" width="3.28515625" customWidth="1"/>
    <col min="75" max="76" width="1.7109375" customWidth="1"/>
    <col min="77" max="77" width="1.42578125" hidden="1" customWidth="1"/>
    <col min="78" max="78" width="2.85546875" customWidth="1"/>
    <col min="79" max="80" width="2.28515625" customWidth="1"/>
    <col min="81" max="81" width="1" customWidth="1"/>
    <col min="82" max="82" width="0.85546875" customWidth="1"/>
    <col min="83" max="84" width="2" customWidth="1"/>
    <col min="85" max="85" width="3.42578125" customWidth="1"/>
    <col min="86" max="86" width="3.5703125" customWidth="1"/>
  </cols>
  <sheetData>
    <row r="9" spans="8:66" x14ac:dyDescent="0.2">
      <c r="J9" s="41"/>
    </row>
    <row r="10" spans="8:66" ht="12" customHeight="1" x14ac:dyDescent="0.2">
      <c r="H10" s="42"/>
      <c r="I10" s="42"/>
      <c r="BM10" s="11"/>
      <c r="BN10" s="11"/>
    </row>
    <row r="11" spans="8:66" ht="11.25" customHeight="1" x14ac:dyDescent="0.2"/>
    <row r="13" spans="8:66" x14ac:dyDescent="0.2">
      <c r="AL13" t="s">
        <v>148</v>
      </c>
    </row>
    <row r="21" spans="6:84" ht="18" x14ac:dyDescent="0.25">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row>
    <row r="22" spans="6:84" ht="18" x14ac:dyDescent="0.25">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row>
    <row r="23" spans="6:84" ht="18" x14ac:dyDescent="0.25">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row>
    <row r="24" spans="6:84" ht="23.45" customHeight="1" x14ac:dyDescent="0.25">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row>
    <row r="25" spans="6:84" ht="18" x14ac:dyDescent="0.25">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319"/>
      <c r="AL25" s="319"/>
      <c r="AM25" s="319"/>
      <c r="AN25" s="319"/>
      <c r="AO25" s="319"/>
      <c r="AP25" s="319"/>
      <c r="AQ25" s="319"/>
      <c r="AR25" s="319"/>
      <c r="AS25" s="319"/>
      <c r="AT25" s="319"/>
      <c r="AU25" s="319"/>
      <c r="AV25" s="319"/>
      <c r="AW25" s="319"/>
      <c r="AX25" s="319"/>
      <c r="AY25" s="319"/>
      <c r="AZ25" s="319"/>
      <c r="BA25" s="319"/>
      <c r="BB25" s="319"/>
      <c r="BC25" s="319"/>
      <c r="BD25" s="319"/>
      <c r="BE25" s="319"/>
      <c r="BF25" s="319"/>
      <c r="BG25" s="319"/>
      <c r="BH25" s="319"/>
      <c r="BI25" s="319"/>
      <c r="BJ25" s="319"/>
      <c r="BK25" s="319"/>
      <c r="BL25" s="319"/>
      <c r="BM25" s="319"/>
      <c r="BN25" s="319"/>
      <c r="BO25" s="319"/>
      <c r="BP25" s="319"/>
      <c r="BQ25" s="319"/>
      <c r="BR25" s="319"/>
      <c r="BS25" s="319"/>
      <c r="BT25" s="319"/>
      <c r="BU25" s="319"/>
      <c r="BV25" s="319"/>
      <c r="BW25" s="319"/>
      <c r="BX25" s="319"/>
      <c r="BY25" s="319"/>
      <c r="BZ25" s="319"/>
      <c r="CA25" s="319"/>
      <c r="CB25" s="319"/>
    </row>
    <row r="26" spans="6:84" ht="8.4499999999999993" customHeight="1" x14ac:dyDescent="0.25">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row>
    <row r="27" spans="6:84" ht="18" x14ac:dyDescent="0.25">
      <c r="AK27" s="319"/>
      <c r="AL27" s="319"/>
      <c r="AM27" s="319"/>
      <c r="AN27" s="319"/>
      <c r="AO27" s="319"/>
      <c r="AP27" s="319"/>
      <c r="AQ27" s="319"/>
      <c r="AR27" s="319"/>
      <c r="AS27" s="319"/>
      <c r="AT27" s="319"/>
      <c r="AU27" s="319"/>
      <c r="AV27" s="319"/>
      <c r="AW27" s="319"/>
      <c r="AX27" s="319"/>
      <c r="AY27" s="319"/>
      <c r="AZ27" s="319"/>
      <c r="BA27" s="319"/>
      <c r="BB27" s="319"/>
      <c r="BC27" s="319"/>
      <c r="BD27" s="319"/>
      <c r="BE27" s="319"/>
      <c r="BF27" s="319"/>
      <c r="BG27" s="319"/>
      <c r="BH27" s="319"/>
      <c r="BI27" s="319"/>
      <c r="BJ27" s="319"/>
      <c r="BK27" s="319"/>
      <c r="BL27" s="319"/>
      <c r="BM27" s="319"/>
      <c r="BN27" s="319"/>
      <c r="BO27" s="319"/>
      <c r="BP27" s="319"/>
      <c r="BQ27" s="319"/>
      <c r="BR27" s="319"/>
      <c r="BS27" s="319"/>
      <c r="BT27" s="319"/>
      <c r="BU27" s="319"/>
      <c r="BV27" s="319"/>
      <c r="BW27" s="319"/>
      <c r="BX27" s="319"/>
      <c r="BY27" s="319"/>
      <c r="BZ27" s="319"/>
      <c r="CA27" s="319"/>
      <c r="CB27" s="319"/>
    </row>
    <row r="28" spans="6:84" ht="7.15" customHeight="1" x14ac:dyDescent="0.2"/>
    <row r="29" spans="6:84" ht="18" x14ac:dyDescent="0.25">
      <c r="AK29" s="319"/>
      <c r="AL29" s="319"/>
      <c r="AM29" s="319"/>
      <c r="AN29" s="319"/>
      <c r="AO29" s="319"/>
      <c r="AP29" s="319"/>
      <c r="AQ29" s="319"/>
      <c r="AR29" s="319"/>
      <c r="AS29" s="319"/>
      <c r="AT29" s="319"/>
      <c r="AU29" s="319"/>
      <c r="AV29" s="319"/>
      <c r="AW29" s="319"/>
      <c r="AX29" s="319"/>
      <c r="AY29" s="319"/>
      <c r="AZ29" s="319"/>
      <c r="BA29" s="319"/>
      <c r="BB29" s="319"/>
      <c r="BC29" s="319"/>
      <c r="BD29" s="319"/>
      <c r="BE29" s="319"/>
      <c r="BF29" s="319"/>
      <c r="BG29" s="319"/>
      <c r="BH29" s="319"/>
      <c r="BI29" s="319"/>
      <c r="BJ29" s="319"/>
      <c r="BK29" s="319"/>
      <c r="BL29" s="319"/>
      <c r="BM29" s="319"/>
      <c r="BN29" s="319"/>
      <c r="BO29" s="319"/>
      <c r="BP29" s="319"/>
      <c r="BQ29" s="319"/>
      <c r="BR29" s="319"/>
      <c r="BS29" s="319"/>
      <c r="BT29" s="319"/>
      <c r="BU29" s="319"/>
      <c r="BV29" s="319"/>
      <c r="BW29" s="319"/>
      <c r="BX29" s="319"/>
      <c r="BY29" s="319"/>
      <c r="BZ29" s="319"/>
      <c r="CA29" s="319"/>
      <c r="CB29" s="319"/>
      <c r="CC29" s="319"/>
      <c r="CD29" s="319"/>
      <c r="CE29" s="319"/>
      <c r="CF29" s="319"/>
    </row>
    <row r="30" spans="6:84" ht="4.1500000000000004" customHeight="1" x14ac:dyDescent="0.25">
      <c r="BC30" s="319"/>
      <c r="BD30" s="319"/>
      <c r="BE30" s="319"/>
      <c r="BF30" s="319"/>
      <c r="BG30" s="319"/>
      <c r="BH30" s="319"/>
      <c r="BI30" s="319"/>
      <c r="BJ30" s="319"/>
      <c r="BK30" s="319"/>
      <c r="BL30" s="319"/>
      <c r="BM30" s="319"/>
      <c r="BN30" s="319"/>
      <c r="BO30" s="319"/>
      <c r="BP30" s="319"/>
      <c r="BQ30" s="319"/>
      <c r="BR30" s="43"/>
      <c r="BS30" s="43"/>
      <c r="BT30" s="43"/>
      <c r="BU30" s="43"/>
      <c r="BV30" s="43"/>
      <c r="BW30" s="43"/>
    </row>
    <row r="31" spans="6:84" ht="18" x14ac:dyDescent="0.25">
      <c r="AK31" s="319"/>
      <c r="AL31" s="319"/>
      <c r="AM31" s="319"/>
      <c r="AN31" s="319"/>
      <c r="AO31" s="319"/>
      <c r="AP31" s="319"/>
      <c r="AQ31" s="319"/>
      <c r="AR31" s="319"/>
      <c r="AS31" s="319"/>
      <c r="AT31" s="319"/>
      <c r="AU31" s="319"/>
      <c r="AV31" s="319"/>
      <c r="AW31" s="319"/>
      <c r="AX31" s="319"/>
      <c r="AY31" s="319"/>
      <c r="AZ31" s="319"/>
      <c r="BA31" s="319"/>
      <c r="BB31" s="319"/>
      <c r="BC31" s="319"/>
      <c r="BD31" s="319"/>
      <c r="BE31" s="319"/>
      <c r="BF31" s="319"/>
      <c r="BG31" s="319"/>
      <c r="BH31" s="319"/>
      <c r="BI31" s="319"/>
      <c r="BJ31" s="319"/>
      <c r="BK31" s="319"/>
      <c r="BL31" s="319"/>
      <c r="BM31" s="319"/>
      <c r="BN31" s="319"/>
      <c r="BO31" s="319"/>
      <c r="BP31" s="319"/>
      <c r="BQ31" s="319"/>
      <c r="BR31" s="319"/>
      <c r="BS31" s="319"/>
      <c r="BT31" s="319"/>
      <c r="BU31" s="319"/>
      <c r="BV31" s="319"/>
      <c r="BW31" s="319"/>
      <c r="BX31" s="319"/>
      <c r="BY31" s="319"/>
      <c r="BZ31" s="319"/>
      <c r="CA31" s="319"/>
      <c r="CB31" s="319"/>
    </row>
    <row r="35" spans="19:64" ht="18.75" x14ac:dyDescent="0.3">
      <c r="AC35" s="309" t="s">
        <v>362</v>
      </c>
    </row>
    <row r="36" spans="19:64" ht="18.75" x14ac:dyDescent="0.3">
      <c r="AC36" s="309" t="s">
        <v>363</v>
      </c>
    </row>
    <row r="37" spans="19:64" ht="18.75" x14ac:dyDescent="0.3">
      <c r="AC37" s="309" t="s">
        <v>364</v>
      </c>
    </row>
    <row r="38" spans="19:64" ht="18.75" x14ac:dyDescent="0.3">
      <c r="AC38" s="309" t="s">
        <v>365</v>
      </c>
    </row>
    <row r="39" spans="19:64" ht="18.75" x14ac:dyDescent="0.3">
      <c r="S39" s="311" t="s">
        <v>367</v>
      </c>
      <c r="T39" s="311"/>
      <c r="U39" s="311"/>
      <c r="V39" s="311"/>
      <c r="W39" s="311"/>
      <c r="X39" s="311"/>
      <c r="Y39" s="311"/>
      <c r="Z39" s="311"/>
      <c r="AA39" s="311"/>
      <c r="AB39" s="311"/>
      <c r="AC39" s="311"/>
      <c r="AD39" s="311"/>
      <c r="AE39" s="311"/>
      <c r="AF39" s="311"/>
      <c r="AG39" s="311"/>
      <c r="AH39" s="311"/>
      <c r="AI39" s="311"/>
      <c r="AJ39" s="311"/>
      <c r="AK39" s="311"/>
      <c r="AL39" s="311"/>
      <c r="AM39" s="311"/>
      <c r="AN39" s="311"/>
      <c r="AO39" s="311"/>
      <c r="AP39" s="311"/>
      <c r="AQ39" s="311"/>
      <c r="AR39" s="311"/>
      <c r="AS39" s="311"/>
      <c r="AT39" s="311"/>
      <c r="AU39" s="311"/>
      <c r="AV39" s="311"/>
      <c r="AW39" s="311"/>
      <c r="AX39" s="311"/>
      <c r="AY39" s="311"/>
      <c r="AZ39" s="311"/>
      <c r="BA39" s="311"/>
      <c r="BB39" s="311"/>
      <c r="BC39" s="311"/>
      <c r="BD39" s="311"/>
    </row>
    <row r="40" spans="19:64" ht="18.75" x14ac:dyDescent="0.3">
      <c r="AC40" s="318" t="s">
        <v>368</v>
      </c>
      <c r="AD40" s="318"/>
      <c r="AE40" s="318"/>
      <c r="AF40" s="318"/>
      <c r="AG40" s="318"/>
      <c r="AH40" s="318"/>
      <c r="AI40" s="318"/>
      <c r="AJ40" s="318"/>
      <c r="AK40" s="318"/>
      <c r="AL40" s="318"/>
      <c r="AM40" s="318"/>
      <c r="AN40" s="318"/>
      <c r="AO40" s="318"/>
      <c r="AP40" s="318"/>
      <c r="AQ40" s="318"/>
      <c r="AR40" s="318"/>
      <c r="AS40" s="318"/>
      <c r="AT40" s="318"/>
      <c r="AU40" s="318"/>
      <c r="AV40" s="318"/>
      <c r="AW40" s="318"/>
      <c r="AX40" s="318"/>
      <c r="AY40" s="318"/>
      <c r="AZ40" s="318"/>
      <c r="BA40" s="318"/>
      <c r="BB40" s="318"/>
      <c r="BC40" s="318"/>
      <c r="BD40" s="318"/>
    </row>
    <row r="44" spans="19:64" ht="18.75" x14ac:dyDescent="0.3">
      <c r="Y44" s="310" t="s">
        <v>149</v>
      </c>
      <c r="Z44" s="310"/>
      <c r="AA44" s="310"/>
      <c r="AB44" s="310"/>
      <c r="AC44" s="310"/>
      <c r="AD44" s="310"/>
      <c r="AE44" s="310"/>
      <c r="AF44" s="310"/>
      <c r="AG44" s="310"/>
      <c r="AH44" s="310"/>
      <c r="AI44" s="310"/>
      <c r="AJ44" s="310"/>
      <c r="AK44" s="310"/>
      <c r="AL44" s="310"/>
      <c r="AM44" s="310"/>
      <c r="AN44" s="310"/>
      <c r="AO44" s="310"/>
      <c r="AP44" s="310"/>
      <c r="AQ44" s="310"/>
      <c r="AR44" s="310"/>
      <c r="AS44" s="310"/>
      <c r="AT44" s="310"/>
      <c r="AU44" s="310"/>
      <c r="AV44" s="310"/>
      <c r="AW44" s="310"/>
      <c r="AX44" s="310"/>
      <c r="AY44" s="310"/>
      <c r="AZ44" s="310"/>
      <c r="BA44" s="310"/>
      <c r="BB44" s="310"/>
      <c r="BC44" s="310"/>
      <c r="BD44" s="310"/>
      <c r="BE44" s="147"/>
      <c r="BF44" s="147"/>
      <c r="BG44" s="147"/>
      <c r="BH44" s="43"/>
      <c r="BI44" s="43"/>
      <c r="BJ44" s="43"/>
      <c r="BK44" s="43"/>
      <c r="BL44" s="43"/>
    </row>
    <row r="45" spans="19:64" ht="18.75" x14ac:dyDescent="0.3">
      <c r="Y45" s="310" t="s">
        <v>366</v>
      </c>
      <c r="Z45" s="310"/>
      <c r="AA45" s="310"/>
      <c r="AB45" s="310"/>
      <c r="AC45" s="310"/>
      <c r="AD45" s="310"/>
      <c r="AE45" s="310"/>
      <c r="AF45" s="310"/>
      <c r="AG45" s="310"/>
      <c r="AH45" s="310"/>
      <c r="AI45" s="310"/>
      <c r="AJ45" s="310"/>
      <c r="AK45" s="310"/>
      <c r="AL45" s="310"/>
      <c r="AM45" s="310"/>
      <c r="AN45" s="310"/>
      <c r="AO45" s="310"/>
      <c r="AP45" s="310"/>
      <c r="AQ45" s="310"/>
      <c r="AR45" s="310"/>
      <c r="AS45" s="310"/>
      <c r="AT45" s="310"/>
      <c r="AU45" s="310"/>
      <c r="AV45" s="310"/>
      <c r="AW45" s="310"/>
      <c r="AX45" s="310"/>
      <c r="AY45" s="310"/>
      <c r="AZ45" s="310"/>
      <c r="BA45" s="310"/>
      <c r="BB45" s="310"/>
      <c r="BC45" s="310"/>
      <c r="BD45" s="310"/>
      <c r="BE45" s="147"/>
      <c r="BF45" s="147"/>
      <c r="BG45" s="147"/>
      <c r="BH45" s="43"/>
      <c r="BI45" s="43"/>
      <c r="BJ45" s="43"/>
      <c r="BK45" s="43"/>
      <c r="BL45" s="43"/>
    </row>
    <row r="46" spans="19:64" x14ac:dyDescent="0.2">
      <c r="Y46" s="148"/>
      <c r="Z46" s="148"/>
      <c r="AA46" s="148"/>
      <c r="AB46" s="148"/>
      <c r="AC46" s="148"/>
      <c r="AD46" s="148"/>
      <c r="AE46" s="148"/>
      <c r="AF46" s="148"/>
      <c r="AG46" s="148"/>
      <c r="AH46" s="148"/>
      <c r="AI46" s="148"/>
      <c r="AJ46" s="148"/>
      <c r="AK46" s="148"/>
      <c r="AL46" s="148"/>
      <c r="AM46" s="148"/>
      <c r="AN46" s="148"/>
      <c r="AO46" s="148"/>
      <c r="AP46" s="148"/>
      <c r="AQ46" s="148"/>
      <c r="AR46" s="148"/>
      <c r="AS46" s="148"/>
      <c r="AT46" s="148"/>
      <c r="AU46" s="148"/>
      <c r="AV46" s="148"/>
      <c r="AW46" s="148"/>
      <c r="AX46" s="148"/>
      <c r="AY46" s="148"/>
      <c r="AZ46" s="148"/>
      <c r="BA46" s="148"/>
      <c r="BB46" s="148"/>
      <c r="BC46" s="148"/>
      <c r="BD46" s="148"/>
      <c r="BE46" s="148"/>
      <c r="BF46" s="148"/>
      <c r="BG46" s="148"/>
    </row>
  </sheetData>
  <mergeCells count="6">
    <mergeCell ref="AC40:BD40"/>
    <mergeCell ref="AK25:CB25"/>
    <mergeCell ref="AK27:CB27"/>
    <mergeCell ref="AK29:CF29"/>
    <mergeCell ref="BC30:BQ30"/>
    <mergeCell ref="AK31:CB31"/>
  </mergeCells>
  <printOptions horizontalCentered="1"/>
  <pageMargins left="0.19685039370078741" right="0.27559055118110237" top="0.27559055118110237" bottom="0.39370078740157483" header="0" footer="0"/>
  <pageSetup paperSize="9" scale="94"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view="pageBreakPreview" topLeftCell="A2" zoomScale="90" zoomScaleSheetLayoutView="90" workbookViewId="0">
      <selection activeCell="G10" sqref="G10"/>
    </sheetView>
  </sheetViews>
  <sheetFormatPr defaultRowHeight="12.75" x14ac:dyDescent="0.2"/>
  <cols>
    <col min="1" max="1" width="9.5703125" customWidth="1"/>
    <col min="2" max="2" width="26.7109375" customWidth="1"/>
    <col min="3" max="3" width="11" customWidth="1"/>
    <col min="4" max="4" width="19.7109375" customWidth="1"/>
    <col min="5" max="5" width="17.85546875" customWidth="1"/>
    <col min="6" max="6" width="17.5703125" customWidth="1"/>
    <col min="7" max="7" width="21.28515625" customWidth="1"/>
    <col min="8" max="8" width="12.42578125" customWidth="1"/>
    <col min="9" max="9" width="8" customWidth="1"/>
  </cols>
  <sheetData>
    <row r="1" spans="1:12" hidden="1" x14ac:dyDescent="0.2"/>
    <row r="2" spans="1:12" ht="21" customHeight="1" x14ac:dyDescent="0.25">
      <c r="A2" s="320" t="s">
        <v>189</v>
      </c>
      <c r="B2" s="321"/>
      <c r="C2" s="321"/>
      <c r="D2" s="321"/>
      <c r="E2" s="321"/>
      <c r="F2" s="321"/>
      <c r="G2" s="321"/>
      <c r="H2" s="321"/>
      <c r="I2" s="321"/>
      <c r="J2" s="44"/>
      <c r="K2" s="44"/>
      <c r="L2" s="44"/>
    </row>
    <row r="3" spans="1:12" ht="25.9" customHeight="1" x14ac:dyDescent="0.2">
      <c r="A3" s="322" t="s">
        <v>77</v>
      </c>
      <c r="B3" s="322" t="s">
        <v>78</v>
      </c>
      <c r="C3" s="322" t="s">
        <v>79</v>
      </c>
      <c r="D3" s="324" t="s">
        <v>80</v>
      </c>
      <c r="E3" s="325"/>
      <c r="F3" s="322" t="s">
        <v>81</v>
      </c>
      <c r="G3" s="322" t="s">
        <v>82</v>
      </c>
      <c r="H3" s="322" t="s">
        <v>83</v>
      </c>
      <c r="I3" s="326" t="s">
        <v>34</v>
      </c>
    </row>
    <row r="4" spans="1:12" ht="45.6" customHeight="1" x14ac:dyDescent="0.2">
      <c r="A4" s="323"/>
      <c r="B4" s="323"/>
      <c r="C4" s="323"/>
      <c r="D4" s="74" t="s">
        <v>84</v>
      </c>
      <c r="E4" s="74" t="s">
        <v>85</v>
      </c>
      <c r="F4" s="323"/>
      <c r="G4" s="323"/>
      <c r="H4" s="323"/>
      <c r="I4" s="327"/>
    </row>
    <row r="5" spans="1:12" ht="16.149999999999999" customHeight="1" x14ac:dyDescent="0.2">
      <c r="A5" s="45" t="s">
        <v>88</v>
      </c>
      <c r="B5" s="86">
        <v>39</v>
      </c>
      <c r="C5" s="86">
        <v>0</v>
      </c>
      <c r="D5" s="87">
        <v>0</v>
      </c>
      <c r="E5" s="87"/>
      <c r="F5" s="86">
        <v>2</v>
      </c>
      <c r="G5" s="86"/>
      <c r="H5" s="86">
        <v>11</v>
      </c>
      <c r="I5" s="88">
        <f>B5+F5+H5</f>
        <v>52</v>
      </c>
    </row>
    <row r="6" spans="1:12" ht="18" x14ac:dyDescent="0.2">
      <c r="A6" s="45" t="s">
        <v>89</v>
      </c>
      <c r="B6" s="86">
        <v>36</v>
      </c>
      <c r="C6" s="86">
        <v>4</v>
      </c>
      <c r="D6" s="87">
        <v>0</v>
      </c>
      <c r="E6" s="87"/>
      <c r="F6" s="86">
        <v>2</v>
      </c>
      <c r="G6" s="86">
        <v>0</v>
      </c>
      <c r="H6" s="86">
        <v>10</v>
      </c>
      <c r="I6" s="88">
        <f>SUM(B6:H6)</f>
        <v>52</v>
      </c>
    </row>
    <row r="7" spans="1:12" ht="18" x14ac:dyDescent="0.2">
      <c r="A7" s="45" t="s">
        <v>146</v>
      </c>
      <c r="B7" s="86">
        <v>28</v>
      </c>
      <c r="C7" s="86">
        <v>4</v>
      </c>
      <c r="D7" s="87">
        <v>8</v>
      </c>
      <c r="E7" s="87">
        <v>0</v>
      </c>
      <c r="F7" s="86">
        <v>2</v>
      </c>
      <c r="G7" s="86">
        <v>0</v>
      </c>
      <c r="H7" s="86">
        <v>9</v>
      </c>
      <c r="I7" s="88">
        <f>SUM(B7:H7)</f>
        <v>51</v>
      </c>
    </row>
    <row r="8" spans="1:12" ht="18" x14ac:dyDescent="0.2">
      <c r="A8" s="45" t="s">
        <v>336</v>
      </c>
      <c r="B8" s="87">
        <v>18</v>
      </c>
      <c r="C8" s="87">
        <v>4</v>
      </c>
      <c r="D8" s="87">
        <v>8</v>
      </c>
      <c r="E8" s="87">
        <v>4</v>
      </c>
      <c r="F8" s="87">
        <v>1</v>
      </c>
      <c r="G8" s="87">
        <v>6</v>
      </c>
      <c r="H8" s="87">
        <v>2</v>
      </c>
      <c r="I8" s="88">
        <f>SUM(B8:H8)</f>
        <v>43</v>
      </c>
    </row>
    <row r="9" spans="1:12" ht="18" x14ac:dyDescent="0.2">
      <c r="A9" s="89" t="s">
        <v>34</v>
      </c>
      <c r="B9" s="88">
        <f t="shared" ref="B9:I9" si="0">B5+B6+B8</f>
        <v>93</v>
      </c>
      <c r="C9" s="88">
        <f t="shared" si="0"/>
        <v>8</v>
      </c>
      <c r="D9" s="88">
        <f t="shared" si="0"/>
        <v>8</v>
      </c>
      <c r="E9" s="88">
        <f t="shared" si="0"/>
        <v>4</v>
      </c>
      <c r="F9" s="88">
        <f t="shared" si="0"/>
        <v>5</v>
      </c>
      <c r="G9" s="88">
        <f t="shared" si="0"/>
        <v>6</v>
      </c>
      <c r="H9" s="88">
        <f t="shared" si="0"/>
        <v>23</v>
      </c>
      <c r="I9" s="88">
        <f t="shared" si="0"/>
        <v>147</v>
      </c>
    </row>
  </sheetData>
  <mergeCells count="9">
    <mergeCell ref="A2:I2"/>
    <mergeCell ref="A3:A4"/>
    <mergeCell ref="B3:B4"/>
    <mergeCell ref="C3:C4"/>
    <mergeCell ref="D3:E3"/>
    <mergeCell ref="F3:F4"/>
    <mergeCell ref="G3:G4"/>
    <mergeCell ref="H3:H4"/>
    <mergeCell ref="I3:I4"/>
  </mergeCells>
  <printOptions horizontalCentered="1"/>
  <pageMargins left="0.31496062992125984" right="0.31496062992125984" top="0.35433070866141736" bottom="0.55118110236220474" header="0.31496062992125984" footer="0.31496062992125984"/>
  <pageSetup paperSize="9" orientation="landscape"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CB28"/>
  <sheetViews>
    <sheetView view="pageBreakPreview" zoomScale="150" zoomScaleNormal="125" zoomScaleSheetLayoutView="150" workbookViewId="0">
      <selection activeCell="L41" sqref="L41"/>
    </sheetView>
  </sheetViews>
  <sheetFormatPr defaultRowHeight="12.75" x14ac:dyDescent="0.2"/>
  <cols>
    <col min="1" max="16" width="2.140625" customWidth="1"/>
    <col min="17" max="18" width="1.140625" customWidth="1"/>
    <col min="19" max="24" width="1.28515625" customWidth="1"/>
    <col min="25" max="26" width="1.140625" customWidth="1"/>
    <col min="27" max="29" width="2.140625" customWidth="1"/>
    <col min="30" max="31" width="1.28515625" customWidth="1"/>
    <col min="32" max="33" width="2.140625" customWidth="1"/>
    <col min="34" max="41" width="1.140625" customWidth="1"/>
    <col min="42" max="44" width="2.140625" customWidth="1"/>
    <col min="45" max="45" width="2.42578125" customWidth="1"/>
    <col min="46" max="52" width="2.140625" customWidth="1"/>
    <col min="53" max="55" width="1.28515625" customWidth="1"/>
    <col min="56" max="56" width="1" customWidth="1"/>
    <col min="57" max="58" width="1.28515625" customWidth="1"/>
    <col min="59" max="66" width="2.140625" customWidth="1"/>
    <col min="67" max="67" width="2.28515625" customWidth="1"/>
    <col min="68" max="68" width="3.28515625" customWidth="1"/>
    <col min="69" max="69" width="1.7109375" customWidth="1"/>
    <col min="70" max="70" width="2.140625" customWidth="1"/>
    <col min="71" max="71" width="1.42578125" hidden="1" customWidth="1"/>
    <col min="72" max="74" width="2.140625" customWidth="1"/>
    <col min="75" max="78" width="2" customWidth="1"/>
    <col min="79" max="79" width="2.42578125" customWidth="1"/>
    <col min="80" max="80" width="3" customWidth="1"/>
  </cols>
  <sheetData>
    <row r="5" spans="1:80" ht="3.75" customHeight="1" x14ac:dyDescent="0.2"/>
    <row r="6" spans="1:80" ht="15.75" customHeight="1" x14ac:dyDescent="0.2">
      <c r="A6" s="335" t="s">
        <v>25</v>
      </c>
      <c r="B6" s="338" t="s">
        <v>0</v>
      </c>
      <c r="C6" s="339"/>
      <c r="D6" s="339"/>
      <c r="E6" s="342"/>
      <c r="F6" s="354" t="s">
        <v>172</v>
      </c>
      <c r="G6" s="338" t="s">
        <v>1</v>
      </c>
      <c r="H6" s="339"/>
      <c r="I6" s="339"/>
      <c r="J6" s="346" t="s">
        <v>173</v>
      </c>
      <c r="K6" s="338" t="s">
        <v>2</v>
      </c>
      <c r="L6" s="339"/>
      <c r="M6" s="339"/>
      <c r="N6" s="342"/>
      <c r="O6" s="338" t="s">
        <v>3</v>
      </c>
      <c r="P6" s="339"/>
      <c r="Q6" s="339"/>
      <c r="R6" s="339"/>
      <c r="S6" s="339"/>
      <c r="T6" s="342"/>
      <c r="U6" s="352" t="s">
        <v>177</v>
      </c>
      <c r="V6" s="353"/>
      <c r="W6" s="338" t="s">
        <v>4</v>
      </c>
      <c r="X6" s="339"/>
      <c r="Y6" s="339"/>
      <c r="Z6" s="339"/>
      <c r="AA6" s="342"/>
      <c r="AB6" s="353" t="s">
        <v>181</v>
      </c>
      <c r="AC6" s="338" t="s">
        <v>5</v>
      </c>
      <c r="AD6" s="339"/>
      <c r="AE6" s="339"/>
      <c r="AF6" s="342"/>
      <c r="AG6" s="353" t="s">
        <v>183</v>
      </c>
      <c r="AH6" s="338" t="s">
        <v>6</v>
      </c>
      <c r="AI6" s="339"/>
      <c r="AJ6" s="339"/>
      <c r="AK6" s="339"/>
      <c r="AL6" s="339"/>
      <c r="AM6" s="339"/>
      <c r="AN6" s="339"/>
      <c r="AO6" s="342"/>
      <c r="AP6" s="344" t="s">
        <v>184</v>
      </c>
      <c r="AQ6" s="338" t="s">
        <v>7</v>
      </c>
      <c r="AR6" s="339"/>
      <c r="AS6" s="342"/>
      <c r="AT6" s="353" t="s">
        <v>185</v>
      </c>
      <c r="AU6" s="338" t="s">
        <v>8</v>
      </c>
      <c r="AV6" s="339"/>
      <c r="AW6" s="339"/>
      <c r="AX6" s="342"/>
      <c r="AY6" s="338" t="s">
        <v>9</v>
      </c>
      <c r="AZ6" s="339"/>
      <c r="BA6" s="339"/>
      <c r="BB6" s="339"/>
      <c r="BC6" s="339"/>
      <c r="BD6" s="342"/>
      <c r="BE6" s="352" t="s">
        <v>186</v>
      </c>
      <c r="BF6" s="353"/>
      <c r="BG6" s="338" t="s">
        <v>10</v>
      </c>
      <c r="BH6" s="339"/>
      <c r="BI6" s="342"/>
      <c r="BJ6" s="353" t="s">
        <v>187</v>
      </c>
      <c r="BK6" s="338" t="s">
        <v>11</v>
      </c>
      <c r="BL6" s="339"/>
      <c r="BM6" s="339"/>
      <c r="BN6" s="342"/>
      <c r="BO6" s="346" t="s">
        <v>12</v>
      </c>
      <c r="BP6" s="338" t="s">
        <v>22</v>
      </c>
      <c r="BQ6" s="342"/>
      <c r="BR6" s="344" t="s">
        <v>58</v>
      </c>
      <c r="BS6" s="363" t="s">
        <v>24</v>
      </c>
      <c r="BT6" s="364"/>
      <c r="BU6" s="364"/>
      <c r="BV6" s="364"/>
      <c r="BW6" s="364"/>
      <c r="BX6" s="360" t="s">
        <v>371</v>
      </c>
      <c r="BY6" s="357" t="s">
        <v>129</v>
      </c>
      <c r="BZ6" s="355" t="s">
        <v>56</v>
      </c>
      <c r="CA6" s="355" t="s">
        <v>13</v>
      </c>
      <c r="CB6" s="355" t="s">
        <v>14</v>
      </c>
    </row>
    <row r="7" spans="1:80" ht="12.75" customHeight="1" x14ac:dyDescent="0.2">
      <c r="A7" s="336"/>
      <c r="B7" s="340"/>
      <c r="C7" s="341"/>
      <c r="D7" s="341"/>
      <c r="E7" s="343"/>
      <c r="F7" s="349"/>
      <c r="G7" s="340"/>
      <c r="H7" s="341"/>
      <c r="I7" s="341"/>
      <c r="J7" s="346"/>
      <c r="K7" s="340"/>
      <c r="L7" s="341"/>
      <c r="M7" s="341"/>
      <c r="N7" s="343"/>
      <c r="O7" s="340"/>
      <c r="P7" s="341"/>
      <c r="Q7" s="341"/>
      <c r="R7" s="341"/>
      <c r="S7" s="341"/>
      <c r="T7" s="343"/>
      <c r="U7" s="348"/>
      <c r="V7" s="349"/>
      <c r="W7" s="340"/>
      <c r="X7" s="341"/>
      <c r="Y7" s="341"/>
      <c r="Z7" s="341"/>
      <c r="AA7" s="343"/>
      <c r="AB7" s="349"/>
      <c r="AC7" s="340"/>
      <c r="AD7" s="341"/>
      <c r="AE7" s="341"/>
      <c r="AF7" s="343"/>
      <c r="AG7" s="349"/>
      <c r="AH7" s="383"/>
      <c r="AI7" s="384"/>
      <c r="AJ7" s="384"/>
      <c r="AK7" s="384"/>
      <c r="AL7" s="384"/>
      <c r="AM7" s="384"/>
      <c r="AN7" s="384"/>
      <c r="AO7" s="385"/>
      <c r="AP7" s="347"/>
      <c r="AQ7" s="340"/>
      <c r="AR7" s="341"/>
      <c r="AS7" s="343"/>
      <c r="AT7" s="349"/>
      <c r="AU7" s="340"/>
      <c r="AV7" s="341"/>
      <c r="AW7" s="341"/>
      <c r="AX7" s="343"/>
      <c r="AY7" s="383"/>
      <c r="AZ7" s="384"/>
      <c r="BA7" s="384"/>
      <c r="BB7" s="384"/>
      <c r="BC7" s="384"/>
      <c r="BD7" s="385"/>
      <c r="BE7" s="348"/>
      <c r="BF7" s="349"/>
      <c r="BG7" s="340"/>
      <c r="BH7" s="341"/>
      <c r="BI7" s="343"/>
      <c r="BJ7" s="349"/>
      <c r="BK7" s="340"/>
      <c r="BL7" s="341"/>
      <c r="BM7" s="341"/>
      <c r="BN7" s="343"/>
      <c r="BO7" s="346"/>
      <c r="BP7" s="340"/>
      <c r="BQ7" s="343"/>
      <c r="BR7" s="347"/>
      <c r="BS7" s="365"/>
      <c r="BT7" s="366"/>
      <c r="BU7" s="366"/>
      <c r="BV7" s="366"/>
      <c r="BW7" s="366"/>
      <c r="BX7" s="361"/>
      <c r="BY7" s="358"/>
      <c r="BZ7" s="355"/>
      <c r="CA7" s="355"/>
      <c r="CB7" s="355"/>
    </row>
    <row r="8" spans="1:80" s="1" customFormat="1" ht="12.75" customHeight="1" x14ac:dyDescent="0.2">
      <c r="A8" s="336"/>
      <c r="B8" s="344" t="s">
        <v>170</v>
      </c>
      <c r="C8" s="344" t="s">
        <v>171</v>
      </c>
      <c r="D8" s="346" t="s">
        <v>16</v>
      </c>
      <c r="E8" s="344" t="s">
        <v>17</v>
      </c>
      <c r="F8" s="349"/>
      <c r="G8" s="346" t="s">
        <v>32</v>
      </c>
      <c r="H8" s="346" t="s">
        <v>15</v>
      </c>
      <c r="I8" s="346" t="s">
        <v>29</v>
      </c>
      <c r="J8" s="346"/>
      <c r="K8" s="344" t="s">
        <v>174</v>
      </c>
      <c r="L8" s="344" t="s">
        <v>175</v>
      </c>
      <c r="M8" s="344" t="s">
        <v>176</v>
      </c>
      <c r="N8" s="344" t="s">
        <v>180</v>
      </c>
      <c r="O8" s="344" t="s">
        <v>170</v>
      </c>
      <c r="P8" s="344" t="s">
        <v>171</v>
      </c>
      <c r="Q8" s="352" t="s">
        <v>16</v>
      </c>
      <c r="R8" s="353"/>
      <c r="S8" s="348" t="s">
        <v>17</v>
      </c>
      <c r="T8" s="349"/>
      <c r="U8" s="348"/>
      <c r="V8" s="349"/>
      <c r="W8" s="348" t="s">
        <v>178</v>
      </c>
      <c r="X8" s="349"/>
      <c r="Y8" s="352" t="s">
        <v>179</v>
      </c>
      <c r="Z8" s="353"/>
      <c r="AA8" s="346" t="s">
        <v>26</v>
      </c>
      <c r="AB8" s="349"/>
      <c r="AC8" s="346" t="s">
        <v>182</v>
      </c>
      <c r="AD8" s="352" t="s">
        <v>163</v>
      </c>
      <c r="AE8" s="353"/>
      <c r="AF8" s="346" t="s">
        <v>27</v>
      </c>
      <c r="AG8" s="349"/>
      <c r="AH8" s="352" t="s">
        <v>165</v>
      </c>
      <c r="AI8" s="353"/>
      <c r="AJ8" s="352" t="s">
        <v>163</v>
      </c>
      <c r="AK8" s="353"/>
      <c r="AL8" s="352" t="s">
        <v>27</v>
      </c>
      <c r="AM8" s="353"/>
      <c r="AN8" s="352" t="s">
        <v>28</v>
      </c>
      <c r="AO8" s="353"/>
      <c r="AP8" s="347"/>
      <c r="AQ8" s="346" t="s">
        <v>32</v>
      </c>
      <c r="AR8" s="346" t="s">
        <v>15</v>
      </c>
      <c r="AS8" s="388" t="s">
        <v>29</v>
      </c>
      <c r="AT8" s="349"/>
      <c r="AU8" s="346" t="s">
        <v>30</v>
      </c>
      <c r="AV8" s="346" t="s">
        <v>31</v>
      </c>
      <c r="AW8" s="344" t="s">
        <v>57</v>
      </c>
      <c r="AX8" s="344" t="s">
        <v>164</v>
      </c>
      <c r="AY8" s="344" t="s">
        <v>170</v>
      </c>
      <c r="AZ8" s="344" t="s">
        <v>171</v>
      </c>
      <c r="BA8" s="352" t="s">
        <v>16</v>
      </c>
      <c r="BB8" s="353"/>
      <c r="BC8" s="352" t="s">
        <v>17</v>
      </c>
      <c r="BD8" s="353"/>
      <c r="BE8" s="348"/>
      <c r="BF8" s="349"/>
      <c r="BG8" s="346" t="s">
        <v>32</v>
      </c>
      <c r="BH8" s="346" t="s">
        <v>15</v>
      </c>
      <c r="BI8" s="388" t="s">
        <v>29</v>
      </c>
      <c r="BJ8" s="349"/>
      <c r="BK8" s="344" t="s">
        <v>174</v>
      </c>
      <c r="BL8" s="344" t="s">
        <v>175</v>
      </c>
      <c r="BM8" s="346" t="s">
        <v>176</v>
      </c>
      <c r="BN8" s="344" t="s">
        <v>180</v>
      </c>
      <c r="BO8" s="346"/>
      <c r="BP8" s="346" t="s">
        <v>18</v>
      </c>
      <c r="BQ8" s="346" t="s">
        <v>19</v>
      </c>
      <c r="BR8" s="347"/>
      <c r="BS8" s="394"/>
      <c r="BT8" s="356" t="s">
        <v>23</v>
      </c>
      <c r="BU8" s="393" t="s">
        <v>20</v>
      </c>
      <c r="BV8" s="393" t="s">
        <v>21</v>
      </c>
      <c r="BW8" s="367" t="s">
        <v>49</v>
      </c>
      <c r="BX8" s="361"/>
      <c r="BY8" s="358"/>
      <c r="BZ8" s="355"/>
      <c r="CA8" s="355"/>
      <c r="CB8" s="355"/>
    </row>
    <row r="9" spans="1:80" s="1" customFormat="1" ht="20.25" customHeight="1" x14ac:dyDescent="0.2">
      <c r="A9" s="337"/>
      <c r="B9" s="345"/>
      <c r="C9" s="345"/>
      <c r="D9" s="346"/>
      <c r="E9" s="345"/>
      <c r="F9" s="349"/>
      <c r="G9" s="346"/>
      <c r="H9" s="346"/>
      <c r="I9" s="346"/>
      <c r="J9" s="346"/>
      <c r="K9" s="347"/>
      <c r="L9" s="347"/>
      <c r="M9" s="345"/>
      <c r="N9" s="347"/>
      <c r="O9" s="345"/>
      <c r="P9" s="347"/>
      <c r="Q9" s="348"/>
      <c r="R9" s="349"/>
      <c r="S9" s="350"/>
      <c r="T9" s="351"/>
      <c r="U9" s="348"/>
      <c r="V9" s="349"/>
      <c r="W9" s="348"/>
      <c r="X9" s="349"/>
      <c r="Y9" s="348"/>
      <c r="Z9" s="349"/>
      <c r="AA9" s="346"/>
      <c r="AB9" s="351"/>
      <c r="AC9" s="346"/>
      <c r="AD9" s="348"/>
      <c r="AE9" s="349"/>
      <c r="AF9" s="346"/>
      <c r="AG9" s="351"/>
      <c r="AH9" s="348"/>
      <c r="AI9" s="349"/>
      <c r="AJ9" s="348"/>
      <c r="AK9" s="349"/>
      <c r="AL9" s="348"/>
      <c r="AM9" s="349"/>
      <c r="AN9" s="350"/>
      <c r="AO9" s="351"/>
      <c r="AP9" s="347"/>
      <c r="AQ9" s="346"/>
      <c r="AR9" s="346"/>
      <c r="AS9" s="389"/>
      <c r="AT9" s="351"/>
      <c r="AU9" s="346"/>
      <c r="AV9" s="346"/>
      <c r="AW9" s="345"/>
      <c r="AX9" s="347"/>
      <c r="AY9" s="345"/>
      <c r="AZ9" s="347"/>
      <c r="BA9" s="348"/>
      <c r="BB9" s="349"/>
      <c r="BC9" s="350"/>
      <c r="BD9" s="351"/>
      <c r="BE9" s="348"/>
      <c r="BF9" s="349"/>
      <c r="BG9" s="346"/>
      <c r="BH9" s="346"/>
      <c r="BI9" s="389"/>
      <c r="BJ9" s="351"/>
      <c r="BK9" s="347"/>
      <c r="BL9" s="347"/>
      <c r="BM9" s="346"/>
      <c r="BN9" s="347"/>
      <c r="BO9" s="346"/>
      <c r="BP9" s="346"/>
      <c r="BQ9" s="346"/>
      <c r="BR9" s="345"/>
      <c r="BS9" s="356"/>
      <c r="BT9" s="356"/>
      <c r="BU9" s="355"/>
      <c r="BV9" s="355"/>
      <c r="BW9" s="368"/>
      <c r="BX9" s="362"/>
      <c r="BY9" s="359"/>
      <c r="BZ9" s="355"/>
      <c r="CA9" s="355"/>
      <c r="CB9" s="355"/>
    </row>
    <row r="10" spans="1:80" ht="6.75" hidden="1" customHeight="1" x14ac:dyDescent="0.2">
      <c r="A10" s="16"/>
      <c r="B10" s="131">
        <v>7</v>
      </c>
      <c r="C10" s="136"/>
      <c r="D10" s="346"/>
      <c r="E10" s="136"/>
      <c r="F10" s="349"/>
      <c r="G10" s="346"/>
      <c r="H10" s="346"/>
      <c r="I10" s="346"/>
      <c r="J10" s="346"/>
      <c r="K10" s="347"/>
      <c r="L10" s="347"/>
      <c r="M10" s="131"/>
      <c r="N10" s="347"/>
      <c r="O10" s="137"/>
      <c r="P10" s="347"/>
      <c r="Q10" s="134"/>
      <c r="R10" s="134"/>
      <c r="S10" s="132"/>
      <c r="T10" s="17"/>
      <c r="U10" s="348"/>
      <c r="V10" s="349"/>
      <c r="W10" s="348"/>
      <c r="X10" s="349"/>
      <c r="Y10" s="348"/>
      <c r="Z10" s="349"/>
      <c r="AA10" s="346"/>
      <c r="AB10" s="131"/>
      <c r="AC10" s="346"/>
      <c r="AD10" s="348"/>
      <c r="AE10" s="349"/>
      <c r="AF10" s="346"/>
      <c r="AG10" s="131"/>
      <c r="AH10" s="142"/>
      <c r="AI10" s="143"/>
      <c r="AJ10" s="348"/>
      <c r="AK10" s="349"/>
      <c r="AL10" s="348"/>
      <c r="AM10" s="349"/>
      <c r="AN10" s="132"/>
      <c r="AO10" s="131"/>
      <c r="AP10" s="347"/>
      <c r="AQ10" s="346"/>
      <c r="AR10" s="346"/>
      <c r="AS10" s="131"/>
      <c r="AT10" s="131"/>
      <c r="AU10" s="346"/>
      <c r="AV10" s="346"/>
      <c r="AW10" s="131"/>
      <c r="AX10" s="347"/>
      <c r="AY10" s="146"/>
      <c r="AZ10" s="347"/>
      <c r="BA10" s="348"/>
      <c r="BB10" s="349"/>
      <c r="BC10" s="131"/>
      <c r="BD10" s="131"/>
      <c r="BE10" s="348"/>
      <c r="BF10" s="349"/>
      <c r="BG10" s="346"/>
      <c r="BH10" s="346"/>
      <c r="BI10" s="141"/>
      <c r="BJ10" s="131"/>
      <c r="BK10" s="347"/>
      <c r="BL10" s="347"/>
      <c r="BM10" s="346"/>
      <c r="BN10" s="347"/>
      <c r="BO10" s="346"/>
      <c r="BP10" s="346"/>
      <c r="BQ10" s="346"/>
      <c r="BR10" s="18"/>
      <c r="BS10" s="356"/>
      <c r="BT10" s="15"/>
      <c r="BU10" s="355"/>
      <c r="BV10" s="355"/>
      <c r="BW10" s="2"/>
      <c r="BX10" s="2"/>
      <c r="BY10" s="2"/>
      <c r="BZ10" s="355"/>
      <c r="CA10" s="355"/>
      <c r="CB10" s="355"/>
    </row>
    <row r="11" spans="1:80" ht="12.75" hidden="1" customHeight="1" x14ac:dyDescent="0.2">
      <c r="A11" s="16"/>
      <c r="B11" s="18"/>
      <c r="C11" s="136"/>
      <c r="D11" s="346"/>
      <c r="E11" s="136"/>
      <c r="F11" s="349"/>
      <c r="G11" s="346"/>
      <c r="H11" s="346"/>
      <c r="I11" s="346"/>
      <c r="J11" s="346"/>
      <c r="K11" s="347"/>
      <c r="L11" s="347"/>
      <c r="M11" s="131"/>
      <c r="N11" s="347"/>
      <c r="O11" s="137"/>
      <c r="P11" s="347"/>
      <c r="Q11" s="134"/>
      <c r="R11" s="134"/>
      <c r="S11" s="132"/>
      <c r="T11" s="17"/>
      <c r="U11" s="348"/>
      <c r="V11" s="349"/>
      <c r="W11" s="348"/>
      <c r="X11" s="349"/>
      <c r="Y11" s="348"/>
      <c r="Z11" s="349"/>
      <c r="AA11" s="346"/>
      <c r="AB11" s="131"/>
      <c r="AC11" s="346"/>
      <c r="AD11" s="348"/>
      <c r="AE11" s="349"/>
      <c r="AF11" s="346"/>
      <c r="AG11" s="131"/>
      <c r="AH11" s="142"/>
      <c r="AI11" s="143"/>
      <c r="AJ11" s="348"/>
      <c r="AK11" s="349"/>
      <c r="AL11" s="348"/>
      <c r="AM11" s="349"/>
      <c r="AN11" s="132"/>
      <c r="AO11" s="131"/>
      <c r="AP11" s="347"/>
      <c r="AQ11" s="346"/>
      <c r="AR11" s="346"/>
      <c r="AS11" s="131"/>
      <c r="AT11" s="131"/>
      <c r="AU11" s="346"/>
      <c r="AV11" s="346"/>
      <c r="AW11" s="131"/>
      <c r="AX11" s="347"/>
      <c r="AY11" s="146"/>
      <c r="AZ11" s="347"/>
      <c r="BA11" s="348"/>
      <c r="BB11" s="349"/>
      <c r="BC11" s="131"/>
      <c r="BD11" s="131"/>
      <c r="BE11" s="348"/>
      <c r="BF11" s="349"/>
      <c r="BG11" s="346"/>
      <c r="BH11" s="346"/>
      <c r="BI11" s="141"/>
      <c r="BJ11" s="131"/>
      <c r="BK11" s="347"/>
      <c r="BL11" s="347"/>
      <c r="BM11" s="346"/>
      <c r="BN11" s="347"/>
      <c r="BO11" s="346"/>
      <c r="BP11" s="346"/>
      <c r="BQ11" s="346"/>
      <c r="BR11" s="18"/>
      <c r="BS11" s="356"/>
      <c r="BT11" s="15"/>
      <c r="BU11" s="355"/>
      <c r="BV11" s="355"/>
      <c r="BW11" s="2"/>
      <c r="BX11" s="2"/>
      <c r="BY11" s="2"/>
      <c r="BZ11" s="355"/>
      <c r="CA11" s="355"/>
      <c r="CB11" s="355"/>
    </row>
    <row r="12" spans="1:80" ht="12.75" hidden="1" customHeight="1" x14ac:dyDescent="0.2">
      <c r="A12" s="16"/>
      <c r="B12" s="18"/>
      <c r="C12" s="136"/>
      <c r="D12" s="346"/>
      <c r="E12" s="136"/>
      <c r="F12" s="349"/>
      <c r="G12" s="346"/>
      <c r="H12" s="346"/>
      <c r="I12" s="346"/>
      <c r="J12" s="346"/>
      <c r="K12" s="347"/>
      <c r="L12" s="347"/>
      <c r="M12" s="131"/>
      <c r="N12" s="347"/>
      <c r="O12" s="137"/>
      <c r="P12" s="347"/>
      <c r="Q12" s="134"/>
      <c r="R12" s="134"/>
      <c r="S12" s="132"/>
      <c r="T12" s="17"/>
      <c r="U12" s="348"/>
      <c r="V12" s="349"/>
      <c r="W12" s="348"/>
      <c r="X12" s="349"/>
      <c r="Y12" s="348"/>
      <c r="Z12" s="349"/>
      <c r="AA12" s="346"/>
      <c r="AB12" s="131"/>
      <c r="AC12" s="346"/>
      <c r="AD12" s="348"/>
      <c r="AE12" s="349"/>
      <c r="AF12" s="346"/>
      <c r="AG12" s="131"/>
      <c r="AH12" s="142"/>
      <c r="AI12" s="143"/>
      <c r="AJ12" s="348"/>
      <c r="AK12" s="349"/>
      <c r="AL12" s="348"/>
      <c r="AM12" s="349"/>
      <c r="AN12" s="132"/>
      <c r="AO12" s="131"/>
      <c r="AP12" s="347"/>
      <c r="AQ12" s="346"/>
      <c r="AR12" s="346"/>
      <c r="AS12" s="131"/>
      <c r="AT12" s="131"/>
      <c r="AU12" s="346"/>
      <c r="AV12" s="346"/>
      <c r="AW12" s="131"/>
      <c r="AX12" s="347"/>
      <c r="AY12" s="146"/>
      <c r="AZ12" s="347"/>
      <c r="BA12" s="348"/>
      <c r="BB12" s="349"/>
      <c r="BC12" s="131"/>
      <c r="BD12" s="131"/>
      <c r="BE12" s="348"/>
      <c r="BF12" s="349"/>
      <c r="BG12" s="346"/>
      <c r="BH12" s="346"/>
      <c r="BI12" s="141"/>
      <c r="BJ12" s="131"/>
      <c r="BK12" s="347"/>
      <c r="BL12" s="347"/>
      <c r="BM12" s="346"/>
      <c r="BN12" s="347"/>
      <c r="BO12" s="346"/>
      <c r="BP12" s="346"/>
      <c r="BQ12" s="346"/>
      <c r="BR12" s="18"/>
      <c r="BS12" s="356"/>
      <c r="BT12" s="15"/>
      <c r="BU12" s="355"/>
      <c r="BV12" s="355"/>
      <c r="BW12" s="2"/>
      <c r="BX12" s="2"/>
      <c r="BY12" s="2"/>
      <c r="BZ12" s="355"/>
      <c r="CA12" s="355"/>
      <c r="CB12" s="355"/>
    </row>
    <row r="13" spans="1:80" ht="12.75" hidden="1" customHeight="1" x14ac:dyDescent="0.2">
      <c r="A13" s="16"/>
      <c r="B13" s="18"/>
      <c r="C13" s="136"/>
      <c r="D13" s="346"/>
      <c r="E13" s="136"/>
      <c r="F13" s="349"/>
      <c r="G13" s="346"/>
      <c r="H13" s="346"/>
      <c r="I13" s="346"/>
      <c r="J13" s="346"/>
      <c r="K13" s="347"/>
      <c r="L13" s="347"/>
      <c r="M13" s="131"/>
      <c r="N13" s="347"/>
      <c r="O13" s="137"/>
      <c r="P13" s="347"/>
      <c r="Q13" s="134"/>
      <c r="R13" s="134"/>
      <c r="S13" s="132"/>
      <c r="T13" s="17"/>
      <c r="U13" s="348"/>
      <c r="V13" s="349"/>
      <c r="W13" s="348"/>
      <c r="X13" s="349"/>
      <c r="Y13" s="348"/>
      <c r="Z13" s="349"/>
      <c r="AA13" s="346"/>
      <c r="AB13" s="131"/>
      <c r="AC13" s="346"/>
      <c r="AD13" s="348"/>
      <c r="AE13" s="349"/>
      <c r="AF13" s="346"/>
      <c r="AG13" s="131"/>
      <c r="AH13" s="142"/>
      <c r="AI13" s="143"/>
      <c r="AJ13" s="348"/>
      <c r="AK13" s="349"/>
      <c r="AL13" s="348"/>
      <c r="AM13" s="349"/>
      <c r="AN13" s="132"/>
      <c r="AO13" s="131"/>
      <c r="AP13" s="347"/>
      <c r="AQ13" s="346"/>
      <c r="AR13" s="346"/>
      <c r="AS13" s="131"/>
      <c r="AT13" s="131"/>
      <c r="AU13" s="346"/>
      <c r="AV13" s="346"/>
      <c r="AW13" s="131"/>
      <c r="AX13" s="347"/>
      <c r="AY13" s="146"/>
      <c r="AZ13" s="347"/>
      <c r="BA13" s="348"/>
      <c r="BB13" s="349"/>
      <c r="BC13" s="131"/>
      <c r="BD13" s="131"/>
      <c r="BE13" s="348"/>
      <c r="BF13" s="349"/>
      <c r="BG13" s="346"/>
      <c r="BH13" s="346"/>
      <c r="BI13" s="141"/>
      <c r="BJ13" s="131"/>
      <c r="BK13" s="347"/>
      <c r="BL13" s="347"/>
      <c r="BM13" s="346"/>
      <c r="BN13" s="347"/>
      <c r="BO13" s="346"/>
      <c r="BP13" s="346"/>
      <c r="BQ13" s="346"/>
      <c r="BR13" s="18"/>
      <c r="BS13" s="356"/>
      <c r="BT13" s="15"/>
      <c r="BU13" s="355"/>
      <c r="BV13" s="355"/>
      <c r="BW13" s="2"/>
      <c r="BX13" s="2"/>
      <c r="BY13" s="2"/>
      <c r="BZ13" s="355"/>
      <c r="CA13" s="355"/>
      <c r="CB13" s="355"/>
    </row>
    <row r="14" spans="1:80" ht="12.75" hidden="1" customHeight="1" x14ac:dyDescent="0.2">
      <c r="A14" s="16"/>
      <c r="B14" s="18"/>
      <c r="C14" s="136"/>
      <c r="D14" s="346"/>
      <c r="E14" s="136"/>
      <c r="F14" s="349"/>
      <c r="G14" s="346"/>
      <c r="H14" s="346"/>
      <c r="I14" s="346"/>
      <c r="J14" s="346"/>
      <c r="K14" s="347"/>
      <c r="L14" s="347"/>
      <c r="M14" s="131"/>
      <c r="N14" s="347"/>
      <c r="O14" s="137"/>
      <c r="P14" s="347"/>
      <c r="Q14" s="134"/>
      <c r="R14" s="134"/>
      <c r="S14" s="132"/>
      <c r="T14" s="17"/>
      <c r="U14" s="348"/>
      <c r="V14" s="349"/>
      <c r="W14" s="348"/>
      <c r="X14" s="349"/>
      <c r="Y14" s="348"/>
      <c r="Z14" s="349"/>
      <c r="AA14" s="346"/>
      <c r="AB14" s="131"/>
      <c r="AC14" s="346"/>
      <c r="AD14" s="348"/>
      <c r="AE14" s="349"/>
      <c r="AF14" s="346"/>
      <c r="AG14" s="131"/>
      <c r="AH14" s="142"/>
      <c r="AI14" s="143"/>
      <c r="AJ14" s="348"/>
      <c r="AK14" s="349"/>
      <c r="AL14" s="348"/>
      <c r="AM14" s="349"/>
      <c r="AN14" s="132"/>
      <c r="AO14" s="131"/>
      <c r="AP14" s="347"/>
      <c r="AQ14" s="346"/>
      <c r="AR14" s="346"/>
      <c r="AS14" s="131"/>
      <c r="AT14" s="131"/>
      <c r="AU14" s="346"/>
      <c r="AV14" s="346"/>
      <c r="AW14" s="131"/>
      <c r="AX14" s="347"/>
      <c r="AY14" s="146"/>
      <c r="AZ14" s="347"/>
      <c r="BA14" s="348"/>
      <c r="BB14" s="349"/>
      <c r="BC14" s="131"/>
      <c r="BD14" s="131"/>
      <c r="BE14" s="348"/>
      <c r="BF14" s="349"/>
      <c r="BG14" s="346"/>
      <c r="BH14" s="346"/>
      <c r="BI14" s="141"/>
      <c r="BJ14" s="131"/>
      <c r="BK14" s="347"/>
      <c r="BL14" s="347"/>
      <c r="BM14" s="346"/>
      <c r="BN14" s="347"/>
      <c r="BO14" s="346"/>
      <c r="BP14" s="346"/>
      <c r="BQ14" s="346"/>
      <c r="BR14" s="18"/>
      <c r="BS14" s="356"/>
      <c r="BT14" s="15"/>
      <c r="BU14" s="355"/>
      <c r="BV14" s="355"/>
      <c r="BW14" s="2"/>
      <c r="BX14" s="2"/>
      <c r="BY14" s="2"/>
      <c r="BZ14" s="355"/>
      <c r="CA14" s="355"/>
      <c r="CB14" s="355"/>
    </row>
    <row r="15" spans="1:80" ht="12.75" hidden="1" customHeight="1" x14ac:dyDescent="0.2">
      <c r="A15" s="16"/>
      <c r="B15" s="18"/>
      <c r="C15" s="136"/>
      <c r="D15" s="346"/>
      <c r="E15" s="136"/>
      <c r="F15" s="351"/>
      <c r="G15" s="346"/>
      <c r="H15" s="346"/>
      <c r="I15" s="346"/>
      <c r="J15" s="346"/>
      <c r="K15" s="345"/>
      <c r="L15" s="345"/>
      <c r="M15" s="131"/>
      <c r="N15" s="345"/>
      <c r="O15" s="138"/>
      <c r="P15" s="345"/>
      <c r="Q15" s="135"/>
      <c r="R15" s="135"/>
      <c r="S15" s="133"/>
      <c r="T15" s="17"/>
      <c r="U15" s="350"/>
      <c r="V15" s="351"/>
      <c r="W15" s="350"/>
      <c r="X15" s="351"/>
      <c r="Y15" s="350"/>
      <c r="Z15" s="351"/>
      <c r="AA15" s="346"/>
      <c r="AB15" s="131"/>
      <c r="AC15" s="346"/>
      <c r="AD15" s="350"/>
      <c r="AE15" s="351"/>
      <c r="AF15" s="346"/>
      <c r="AG15" s="131"/>
      <c r="AH15" s="144"/>
      <c r="AI15" s="145"/>
      <c r="AJ15" s="350"/>
      <c r="AK15" s="351"/>
      <c r="AL15" s="350"/>
      <c r="AM15" s="351"/>
      <c r="AN15" s="133"/>
      <c r="AO15" s="131"/>
      <c r="AP15" s="345"/>
      <c r="AQ15" s="346"/>
      <c r="AR15" s="346"/>
      <c r="AS15" s="131"/>
      <c r="AT15" s="131"/>
      <c r="AU15" s="346"/>
      <c r="AV15" s="346"/>
      <c r="AW15" s="131"/>
      <c r="AX15" s="345"/>
      <c r="AY15" s="140"/>
      <c r="AZ15" s="345"/>
      <c r="BA15" s="350"/>
      <c r="BB15" s="351"/>
      <c r="BC15" s="131"/>
      <c r="BD15" s="131"/>
      <c r="BE15" s="350"/>
      <c r="BF15" s="351"/>
      <c r="BG15" s="346"/>
      <c r="BH15" s="346"/>
      <c r="BI15" s="141"/>
      <c r="BJ15" s="131"/>
      <c r="BK15" s="345"/>
      <c r="BL15" s="345"/>
      <c r="BM15" s="346"/>
      <c r="BN15" s="345"/>
      <c r="BO15" s="346"/>
      <c r="BP15" s="346"/>
      <c r="BQ15" s="346"/>
      <c r="BR15" s="18"/>
      <c r="BS15" s="393"/>
      <c r="BT15" s="14"/>
      <c r="BU15" s="355"/>
      <c r="BV15" s="355"/>
      <c r="BW15" s="2"/>
      <c r="BX15" s="2"/>
      <c r="BY15" s="2"/>
      <c r="BZ15" s="355"/>
      <c r="CA15" s="355"/>
      <c r="CB15" s="355"/>
    </row>
    <row r="16" spans="1:80" s="24" customFormat="1" ht="11.45" customHeight="1" x14ac:dyDescent="0.2">
      <c r="A16" s="4">
        <v>1</v>
      </c>
      <c r="B16" s="10"/>
      <c r="C16" s="10"/>
      <c r="D16" s="10"/>
      <c r="E16" s="10"/>
      <c r="F16" s="10"/>
      <c r="G16" s="10"/>
      <c r="H16" s="10"/>
      <c r="I16" s="10"/>
      <c r="J16" s="10"/>
      <c r="K16" s="10">
        <v>17</v>
      </c>
      <c r="L16" s="10"/>
      <c r="M16" s="10"/>
      <c r="N16" s="10"/>
      <c r="O16" s="10"/>
      <c r="P16" s="10"/>
      <c r="Q16" s="379"/>
      <c r="R16" s="380"/>
      <c r="S16" s="379" t="s">
        <v>191</v>
      </c>
      <c r="T16" s="380"/>
      <c r="U16" s="386"/>
      <c r="V16" s="387"/>
      <c r="W16" s="369"/>
      <c r="X16" s="370"/>
      <c r="Y16" s="381"/>
      <c r="Z16" s="382"/>
      <c r="AA16" s="55"/>
      <c r="AB16" s="55"/>
      <c r="AC16" s="55"/>
      <c r="AD16" s="381">
        <v>22</v>
      </c>
      <c r="AE16" s="382"/>
      <c r="AF16" s="10"/>
      <c r="AG16" s="10"/>
      <c r="AH16" s="328"/>
      <c r="AI16" s="329"/>
      <c r="AJ16" s="328"/>
      <c r="AK16" s="329"/>
      <c r="AL16" s="375"/>
      <c r="AM16" s="376"/>
      <c r="AN16" s="328"/>
      <c r="AO16" s="329"/>
      <c r="AP16" s="10"/>
      <c r="AQ16" s="10"/>
      <c r="AR16" s="10"/>
      <c r="AS16" s="58"/>
      <c r="AT16" s="10"/>
      <c r="AU16" s="10"/>
      <c r="AV16" s="10"/>
      <c r="AW16" s="118"/>
      <c r="AX16" s="55"/>
      <c r="AY16" s="55"/>
      <c r="AZ16" s="210" t="s">
        <v>191</v>
      </c>
      <c r="BA16" s="373"/>
      <c r="BB16" s="374"/>
      <c r="BC16" s="373"/>
      <c r="BD16" s="374"/>
      <c r="BE16" s="369"/>
      <c r="BF16" s="370"/>
      <c r="BG16" s="59"/>
      <c r="BH16" s="59"/>
      <c r="BI16" s="59"/>
      <c r="BJ16" s="59"/>
      <c r="BK16" s="59"/>
      <c r="BL16" s="59"/>
      <c r="BM16" s="59"/>
      <c r="BN16" s="59"/>
      <c r="BO16" s="3">
        <v>1</v>
      </c>
      <c r="BP16" s="40">
        <f>K16+AD16</f>
        <v>39</v>
      </c>
      <c r="BQ16" s="4"/>
      <c r="BR16" s="4">
        <v>2</v>
      </c>
      <c r="BS16" s="4"/>
      <c r="BT16" s="4"/>
      <c r="BU16" s="4"/>
      <c r="BV16" s="4"/>
      <c r="BW16" s="4"/>
      <c r="BX16" s="4"/>
      <c r="BY16" s="4"/>
      <c r="BZ16" s="4"/>
      <c r="CA16" s="25">
        <v>11</v>
      </c>
      <c r="CB16" s="25">
        <f>SUM(BP16:CA16)</f>
        <v>52</v>
      </c>
    </row>
    <row r="17" spans="1:80" s="24" customFormat="1" ht="11.45" customHeight="1" x14ac:dyDescent="0.2">
      <c r="A17" s="4">
        <v>2</v>
      </c>
      <c r="B17" s="10"/>
      <c r="C17" s="10"/>
      <c r="D17" s="10"/>
      <c r="E17" s="10"/>
      <c r="F17" s="10"/>
      <c r="G17" s="10"/>
      <c r="H17" s="10"/>
      <c r="I17" s="10"/>
      <c r="J17" s="10"/>
      <c r="K17" s="10">
        <v>16</v>
      </c>
      <c r="L17" s="10"/>
      <c r="M17" s="10"/>
      <c r="N17" s="10"/>
      <c r="O17" s="10"/>
      <c r="P17" s="10"/>
      <c r="Q17" s="328" t="s">
        <v>191</v>
      </c>
      <c r="R17" s="329"/>
      <c r="S17" s="390"/>
      <c r="T17" s="391"/>
      <c r="U17" s="386"/>
      <c r="V17" s="387"/>
      <c r="W17" s="369"/>
      <c r="X17" s="370"/>
      <c r="Y17" s="330" t="s">
        <v>126</v>
      </c>
      <c r="Z17" s="331"/>
      <c r="AA17" s="57" t="s">
        <v>126</v>
      </c>
      <c r="AB17" s="57" t="s">
        <v>126</v>
      </c>
      <c r="AC17" s="57" t="s">
        <v>126</v>
      </c>
      <c r="AD17" s="381"/>
      <c r="AE17" s="382"/>
      <c r="AF17" s="10"/>
      <c r="AG17" s="10"/>
      <c r="AH17" s="328"/>
      <c r="AI17" s="329"/>
      <c r="AJ17" s="328"/>
      <c r="AK17" s="329"/>
      <c r="AL17" s="375"/>
      <c r="AM17" s="376"/>
      <c r="AN17" s="328"/>
      <c r="AO17" s="329"/>
      <c r="AP17" s="10"/>
      <c r="AQ17" s="10"/>
      <c r="AR17" s="10"/>
      <c r="AS17" s="58"/>
      <c r="AT17" s="10"/>
      <c r="AU17" s="10"/>
      <c r="AV17" s="10"/>
      <c r="AW17" s="123"/>
      <c r="AX17" s="312"/>
      <c r="AY17" s="312"/>
      <c r="AZ17" s="312"/>
      <c r="BA17" s="377">
        <v>20</v>
      </c>
      <c r="BB17" s="378"/>
      <c r="BC17" s="379" t="s">
        <v>191</v>
      </c>
      <c r="BD17" s="380"/>
      <c r="BE17" s="332"/>
      <c r="BF17" s="333"/>
      <c r="BG17" s="59"/>
      <c r="BH17" s="59"/>
      <c r="BI17" s="59"/>
      <c r="BJ17" s="59"/>
      <c r="BK17" s="59"/>
      <c r="BL17" s="59"/>
      <c r="BM17" s="59"/>
      <c r="BN17" s="59"/>
      <c r="BO17" s="3">
        <v>2</v>
      </c>
      <c r="BP17" s="40">
        <v>36</v>
      </c>
      <c r="BQ17" s="4"/>
      <c r="BR17" s="4">
        <v>2</v>
      </c>
      <c r="BS17" s="4"/>
      <c r="BT17" s="4">
        <v>4</v>
      </c>
      <c r="BU17" s="4"/>
      <c r="BV17" s="4"/>
      <c r="BW17" s="4"/>
      <c r="BX17" s="4"/>
      <c r="BY17" s="4"/>
      <c r="BZ17" s="4"/>
      <c r="CA17" s="25">
        <v>10</v>
      </c>
      <c r="CB17" s="25">
        <f>SUM(BP17:CA17)</f>
        <v>52</v>
      </c>
    </row>
    <row r="18" spans="1:80" s="24" customFormat="1" ht="11.45" customHeight="1" x14ac:dyDescent="0.2">
      <c r="A18" s="4">
        <v>3</v>
      </c>
      <c r="B18" s="57" t="s">
        <v>55</v>
      </c>
      <c r="C18" s="57" t="s">
        <v>55</v>
      </c>
      <c r="D18" s="57" t="s">
        <v>55</v>
      </c>
      <c r="E18" s="57" t="s">
        <v>55</v>
      </c>
      <c r="F18" s="10"/>
      <c r="G18" s="10"/>
      <c r="H18" s="10"/>
      <c r="I18" s="10"/>
      <c r="J18" s="10"/>
      <c r="K18" s="10"/>
      <c r="L18" s="10"/>
      <c r="M18" s="10"/>
      <c r="N18" s="10"/>
      <c r="O18" s="10"/>
      <c r="P18" s="10">
        <v>12</v>
      </c>
      <c r="Q18" s="328" t="s">
        <v>191</v>
      </c>
      <c r="R18" s="329"/>
      <c r="S18" s="307" t="s">
        <v>126</v>
      </c>
      <c r="T18" s="308"/>
      <c r="U18" s="305"/>
      <c r="V18" s="306"/>
      <c r="W18" s="299"/>
      <c r="X18" s="300"/>
      <c r="Y18" s="303"/>
      <c r="Z18" s="304"/>
      <c r="AA18" s="55"/>
      <c r="AB18" s="55"/>
      <c r="AC18" s="55"/>
      <c r="AD18" s="303"/>
      <c r="AE18" s="304"/>
      <c r="AF18" s="10"/>
      <c r="AG18" s="10"/>
      <c r="AH18" s="301"/>
      <c r="AI18" s="302"/>
      <c r="AJ18" s="328"/>
      <c r="AK18" s="329"/>
      <c r="AL18" s="328"/>
      <c r="AM18" s="329"/>
      <c r="AN18" s="328"/>
      <c r="AO18" s="329"/>
      <c r="AP18" s="10"/>
      <c r="AQ18" s="10"/>
      <c r="AR18" s="10"/>
      <c r="AS18" s="58">
        <v>16</v>
      </c>
      <c r="AT18" s="10" t="s">
        <v>191</v>
      </c>
      <c r="AU18" s="57" t="s">
        <v>126</v>
      </c>
      <c r="AV18" s="57" t="s">
        <v>126</v>
      </c>
      <c r="AW18" s="313" t="s">
        <v>126</v>
      </c>
      <c r="AX18" s="57" t="s">
        <v>126</v>
      </c>
      <c r="AY18" s="57" t="s">
        <v>55</v>
      </c>
      <c r="AZ18" s="57" t="s">
        <v>55</v>
      </c>
      <c r="BA18" s="330" t="s">
        <v>55</v>
      </c>
      <c r="BB18" s="331"/>
      <c r="BC18" s="330" t="s">
        <v>55</v>
      </c>
      <c r="BD18" s="331"/>
      <c r="BE18" s="332"/>
      <c r="BF18" s="333"/>
      <c r="BG18" s="314" t="s">
        <v>369</v>
      </c>
      <c r="BH18" s="59"/>
      <c r="BI18" s="59"/>
      <c r="BJ18" s="59"/>
      <c r="BK18" s="59"/>
      <c r="BL18" s="59"/>
      <c r="BM18" s="59"/>
      <c r="BN18" s="59"/>
      <c r="BO18" s="3">
        <v>3</v>
      </c>
      <c r="BP18" s="40">
        <v>28</v>
      </c>
      <c r="BQ18" s="4"/>
      <c r="BR18" s="4">
        <v>2</v>
      </c>
      <c r="BS18" s="4"/>
      <c r="BT18" s="4">
        <v>4</v>
      </c>
      <c r="BU18" s="4">
        <v>8</v>
      </c>
      <c r="BV18" s="4"/>
      <c r="BW18" s="4"/>
      <c r="BX18" s="4"/>
      <c r="BY18" s="4"/>
      <c r="BZ18" s="4"/>
      <c r="CA18" s="25">
        <v>9</v>
      </c>
      <c r="CB18" s="25">
        <f>SUM(BP18:CA18)</f>
        <v>51</v>
      </c>
    </row>
    <row r="19" spans="1:80" ht="12.6" customHeight="1" x14ac:dyDescent="0.2">
      <c r="A19" s="4">
        <v>4</v>
      </c>
      <c r="B19" s="56"/>
      <c r="C19" s="56"/>
      <c r="D19" s="56"/>
      <c r="E19" s="56"/>
      <c r="F19" s="56"/>
      <c r="G19" s="56"/>
      <c r="H19" s="56"/>
      <c r="I19" s="56"/>
      <c r="J19" s="56"/>
      <c r="K19" s="56"/>
      <c r="L19" s="56"/>
      <c r="M19" s="64" t="s">
        <v>126</v>
      </c>
      <c r="N19" s="64" t="s">
        <v>126</v>
      </c>
      <c r="O19" s="64" t="s">
        <v>55</v>
      </c>
      <c r="P19" s="64" t="s">
        <v>55</v>
      </c>
      <c r="Q19" s="330" t="s">
        <v>55</v>
      </c>
      <c r="R19" s="331"/>
      <c r="S19" s="330" t="s">
        <v>55</v>
      </c>
      <c r="T19" s="331"/>
      <c r="U19" s="62"/>
      <c r="V19" s="63"/>
      <c r="W19" s="369"/>
      <c r="X19" s="370"/>
      <c r="Y19" s="124"/>
      <c r="Z19" s="122"/>
      <c r="AA19" s="3"/>
      <c r="AB19" s="3"/>
      <c r="AC19" s="3"/>
      <c r="AD19" s="328">
        <v>18</v>
      </c>
      <c r="AE19" s="329"/>
      <c r="AF19" s="3"/>
      <c r="AG19" s="3"/>
      <c r="AH19" s="328"/>
      <c r="AI19" s="329"/>
      <c r="AJ19" s="381" t="s">
        <v>191</v>
      </c>
      <c r="AK19" s="382"/>
      <c r="AL19" s="379"/>
      <c r="AM19" s="380"/>
      <c r="AN19" s="379"/>
      <c r="AO19" s="380"/>
      <c r="AP19" s="72" t="s">
        <v>126</v>
      </c>
      <c r="AQ19" s="64" t="s">
        <v>126</v>
      </c>
      <c r="AR19" s="125"/>
      <c r="AS19" s="28" t="s">
        <v>44</v>
      </c>
      <c r="AT19" s="28" t="s">
        <v>44</v>
      </c>
      <c r="AU19" s="64" t="s">
        <v>44</v>
      </c>
      <c r="AV19" s="64" t="s">
        <v>44</v>
      </c>
      <c r="AW19" s="29"/>
      <c r="AX19" s="29"/>
      <c r="AY19" s="316"/>
      <c r="AZ19" s="316"/>
      <c r="BA19" s="371"/>
      <c r="BB19" s="372"/>
      <c r="BC19" s="371"/>
      <c r="BD19" s="372"/>
      <c r="BE19" s="328"/>
      <c r="BF19" s="329"/>
      <c r="BG19" s="3"/>
      <c r="BH19" s="3"/>
      <c r="BI19" s="3"/>
      <c r="BJ19" s="3"/>
      <c r="BK19" s="3"/>
      <c r="BL19" s="3"/>
      <c r="BM19" s="3"/>
      <c r="BN19" s="3"/>
      <c r="BO19" s="3">
        <v>4</v>
      </c>
      <c r="BP19" s="40">
        <v>18</v>
      </c>
      <c r="BQ19" s="5"/>
      <c r="BR19" s="4">
        <v>1</v>
      </c>
      <c r="BS19" s="4"/>
      <c r="BT19" s="4">
        <v>4</v>
      </c>
      <c r="BU19" s="4">
        <v>8</v>
      </c>
      <c r="BV19" s="4">
        <v>4</v>
      </c>
      <c r="BW19" s="4"/>
      <c r="BX19" s="4">
        <v>2</v>
      </c>
      <c r="BY19" s="4">
        <v>2</v>
      </c>
      <c r="BZ19" s="4">
        <v>2</v>
      </c>
      <c r="CA19" s="25">
        <v>2</v>
      </c>
      <c r="CB19" s="25">
        <f>SUM(BP19:CA19)</f>
        <v>43</v>
      </c>
    </row>
    <row r="20" spans="1:80" ht="10.15" customHeight="1" x14ac:dyDescent="0.2">
      <c r="A20" s="17"/>
      <c r="B20" s="17"/>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7"/>
      <c r="BP20" s="65">
        <f>SUM(BP16:BP19)</f>
        <v>121</v>
      </c>
      <c r="BQ20" s="65"/>
      <c r="BR20" s="65">
        <f t="shared" ref="BR20:CA20" si="0">SUM(BR16:BR19)</f>
        <v>7</v>
      </c>
      <c r="BS20" s="65">
        <f t="shared" si="0"/>
        <v>0</v>
      </c>
      <c r="BT20" s="65">
        <f t="shared" si="0"/>
        <v>12</v>
      </c>
      <c r="BU20" s="65">
        <f t="shared" si="0"/>
        <v>16</v>
      </c>
      <c r="BV20" s="65">
        <f t="shared" si="0"/>
        <v>4</v>
      </c>
      <c r="BW20" s="65"/>
      <c r="BX20" s="65">
        <f t="shared" si="0"/>
        <v>2</v>
      </c>
      <c r="BY20" s="65">
        <f t="shared" si="0"/>
        <v>2</v>
      </c>
      <c r="BZ20" s="65">
        <f t="shared" si="0"/>
        <v>2</v>
      </c>
      <c r="CA20" s="65">
        <f t="shared" si="0"/>
        <v>32</v>
      </c>
      <c r="CB20" s="65">
        <f>CB16+CB17+CB19</f>
        <v>147</v>
      </c>
    </row>
    <row r="21" spans="1:80" ht="9" customHeight="1" x14ac:dyDescent="0.2">
      <c r="A21" s="17"/>
      <c r="B21" s="20"/>
      <c r="C21" s="21"/>
      <c r="D21" s="21" t="s">
        <v>45</v>
      </c>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7"/>
      <c r="BP21" s="17"/>
      <c r="BQ21" s="17"/>
      <c r="BR21" s="17"/>
      <c r="BS21" s="17"/>
      <c r="BT21" s="17"/>
      <c r="BU21" s="17"/>
      <c r="BV21" s="17"/>
      <c r="BW21" s="17"/>
      <c r="BX21" s="17"/>
      <c r="BY21" s="17"/>
      <c r="BZ21" s="17"/>
      <c r="CA21" s="17"/>
      <c r="CB21" s="17"/>
    </row>
    <row r="22" spans="1:80" ht="9" customHeight="1" x14ac:dyDescent="0.2">
      <c r="A22" s="22"/>
      <c r="B22" s="23" t="s">
        <v>46</v>
      </c>
      <c r="C22" s="21"/>
      <c r="D22" s="21"/>
      <c r="E22" s="17"/>
      <c r="F22" s="17"/>
      <c r="G22" s="21"/>
      <c r="H22" s="21"/>
      <c r="I22" s="21"/>
      <c r="J22" s="21"/>
      <c r="K22" s="21"/>
      <c r="L22" s="26"/>
      <c r="M22" s="23" t="s">
        <v>47</v>
      </c>
      <c r="N22" s="21"/>
      <c r="O22" s="21"/>
      <c r="P22" s="21"/>
      <c r="Q22" s="21"/>
      <c r="R22" s="21"/>
      <c r="S22" s="21"/>
      <c r="T22" s="21"/>
      <c r="U22" s="17"/>
      <c r="V22" s="17"/>
      <c r="W22" s="17"/>
      <c r="X22" s="17"/>
      <c r="Y22" s="21"/>
      <c r="Z22" s="21"/>
      <c r="AA22" s="21"/>
      <c r="AB22" s="21"/>
      <c r="AC22" s="17"/>
      <c r="AD22" s="31" t="s">
        <v>44</v>
      </c>
      <c r="AE22" s="37"/>
      <c r="AF22" s="23" t="s">
        <v>196</v>
      </c>
      <c r="AG22" s="21"/>
      <c r="AH22" s="21"/>
      <c r="AI22" s="21"/>
      <c r="AJ22" s="21"/>
      <c r="AK22" s="19"/>
      <c r="AL22" s="19"/>
      <c r="AM22" s="19"/>
      <c r="AN22" s="19"/>
      <c r="AO22" s="19"/>
      <c r="AP22" s="19"/>
      <c r="AQ22" s="19"/>
      <c r="AR22" s="17"/>
      <c r="AS22" s="17"/>
      <c r="AT22" s="30"/>
      <c r="AU22" s="23" t="s">
        <v>127</v>
      </c>
      <c r="AV22" s="17"/>
      <c r="AW22" s="19"/>
      <c r="AX22" s="19"/>
      <c r="AY22" s="17"/>
      <c r="AZ22" s="17"/>
      <c r="BA22" s="19"/>
      <c r="BB22" s="19"/>
      <c r="BC22" s="19"/>
      <c r="BD22" s="19"/>
      <c r="BE22" s="19"/>
      <c r="BF22" s="19"/>
      <c r="BG22" s="17"/>
      <c r="BH22" s="17"/>
      <c r="BI22" s="19"/>
      <c r="BJ22" s="19"/>
      <c r="BK22" s="27"/>
      <c r="BL22" s="23" t="s">
        <v>128</v>
      </c>
      <c r="BM22" s="19"/>
      <c r="BN22" s="19"/>
      <c r="BO22" s="17"/>
      <c r="BP22" s="17"/>
      <c r="BQ22" s="17"/>
      <c r="BR22" s="17"/>
      <c r="BS22" s="17"/>
      <c r="BT22" s="17"/>
      <c r="BU22" s="17"/>
      <c r="BV22" s="17"/>
      <c r="BW22" s="17"/>
      <c r="BX22" s="17"/>
      <c r="BY22" s="60"/>
      <c r="BZ22" s="23" t="s">
        <v>48</v>
      </c>
      <c r="CA22" s="17"/>
      <c r="CB22" s="17"/>
    </row>
    <row r="23" spans="1:80" ht="4.5" customHeight="1" x14ac:dyDescent="0.2">
      <c r="A23" s="17"/>
      <c r="B23" s="20"/>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7"/>
      <c r="BP23" s="17"/>
      <c r="BQ23" s="17"/>
      <c r="BR23" s="17"/>
      <c r="BS23" s="17"/>
      <c r="BT23" s="17"/>
      <c r="BU23" s="17"/>
      <c r="BV23" s="17"/>
      <c r="BW23" s="17"/>
      <c r="BX23" s="17"/>
      <c r="BY23" s="17"/>
      <c r="BZ23" s="17"/>
      <c r="CA23" s="17"/>
      <c r="CB23" s="17"/>
    </row>
    <row r="24" spans="1:80" ht="9" customHeight="1" x14ac:dyDescent="0.2">
      <c r="A24" s="38"/>
      <c r="B24" s="23"/>
      <c r="C24" s="17"/>
      <c r="D24" s="17"/>
      <c r="E24" s="17"/>
      <c r="F24" s="17"/>
      <c r="G24" s="17"/>
      <c r="H24" s="17"/>
      <c r="I24" s="17"/>
      <c r="J24" s="17"/>
      <c r="K24" s="17"/>
      <c r="L24" s="32" t="s">
        <v>126</v>
      </c>
      <c r="M24" s="23" t="s">
        <v>137</v>
      </c>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31" t="s">
        <v>55</v>
      </c>
      <c r="AU24" s="23" t="s">
        <v>195</v>
      </c>
      <c r="AV24" s="17"/>
      <c r="AW24" s="17"/>
      <c r="AX24" s="17"/>
      <c r="AY24" s="17"/>
      <c r="AZ24" s="17"/>
      <c r="BA24" s="17"/>
      <c r="BB24" s="17"/>
      <c r="BC24" s="17"/>
      <c r="BD24" s="17"/>
      <c r="BE24" s="17"/>
      <c r="BF24" s="17"/>
      <c r="BG24" s="17"/>
      <c r="BH24" s="17"/>
      <c r="BI24" s="17"/>
      <c r="BJ24" s="17"/>
      <c r="BK24" s="68"/>
      <c r="BL24" s="69"/>
      <c r="BM24" s="70"/>
      <c r="BN24" s="70"/>
      <c r="BO24" s="70"/>
      <c r="BP24" s="70"/>
      <c r="BQ24" s="71"/>
      <c r="BR24" s="66"/>
      <c r="BS24" s="67"/>
      <c r="BT24" s="67"/>
      <c r="BU24" s="67"/>
      <c r="BV24" s="67"/>
      <c r="BW24" s="67"/>
      <c r="BX24" s="67"/>
      <c r="BY24" s="17"/>
      <c r="BZ24" s="17"/>
      <c r="CA24" s="17"/>
      <c r="CB24" s="17"/>
    </row>
    <row r="25" spans="1:80" ht="12" customHeight="1" x14ac:dyDescent="0.2">
      <c r="BG25" s="11"/>
      <c r="BH25" s="11"/>
    </row>
    <row r="26" spans="1:80" ht="11.25" customHeight="1" x14ac:dyDescent="0.2">
      <c r="L26" s="186" t="s">
        <v>191</v>
      </c>
      <c r="M26" s="17" t="s">
        <v>194</v>
      </c>
      <c r="N26" s="17"/>
      <c r="O26" s="17"/>
      <c r="P26" s="17"/>
      <c r="Q26" s="17"/>
      <c r="R26" s="17"/>
      <c r="S26" s="17"/>
      <c r="T26" s="17"/>
      <c r="U26" s="17"/>
      <c r="AT26" s="315"/>
      <c r="AV26" s="334" t="s">
        <v>370</v>
      </c>
      <c r="AW26" s="334"/>
      <c r="AX26" s="334"/>
      <c r="AY26" s="334"/>
      <c r="AZ26" s="334"/>
      <c r="BA26" s="334"/>
      <c r="BB26" s="334"/>
      <c r="BC26" s="334"/>
      <c r="BD26" s="334"/>
      <c r="BE26" s="334"/>
      <c r="BF26" s="334"/>
      <c r="BG26" s="334"/>
      <c r="BH26" s="334"/>
      <c r="BI26" s="334"/>
      <c r="BK26" s="317"/>
      <c r="BM26" s="334" t="s">
        <v>372</v>
      </c>
      <c r="BN26" s="334"/>
      <c r="BO26" s="334"/>
      <c r="BP26" s="334"/>
      <c r="BQ26" s="334"/>
      <c r="BR26" s="334"/>
      <c r="BS26" s="334"/>
      <c r="BT26" s="334"/>
      <c r="BU26" s="334"/>
    </row>
    <row r="27" spans="1:80" x14ac:dyDescent="0.2">
      <c r="X27" s="114"/>
      <c r="AJ27" s="392"/>
      <c r="AK27" s="392"/>
    </row>
    <row r="28" spans="1:80" x14ac:dyDescent="0.2">
      <c r="AJ28" s="392"/>
      <c r="AK28" s="392"/>
      <c r="BH28" s="61"/>
      <c r="BI28" s="61"/>
    </row>
  </sheetData>
  <mergeCells count="129">
    <mergeCell ref="AJ27:AK27"/>
    <mergeCell ref="AJ28:AK28"/>
    <mergeCell ref="BO6:BO15"/>
    <mergeCell ref="BU8:BU15"/>
    <mergeCell ref="BV8:BV15"/>
    <mergeCell ref="AJ8:AK15"/>
    <mergeCell ref="AR8:AR15"/>
    <mergeCell ref="AT6:AT9"/>
    <mergeCell ref="AN8:AO9"/>
    <mergeCell ref="AL8:AM15"/>
    <mergeCell ref="BS8:BS15"/>
    <mergeCell ref="BL8:BL15"/>
    <mergeCell ref="BK8:BK15"/>
    <mergeCell ref="BK6:BN7"/>
    <mergeCell ref="BM8:BM15"/>
    <mergeCell ref="BA8:BB15"/>
    <mergeCell ref="AQ6:AS7"/>
    <mergeCell ref="BI8:BI9"/>
    <mergeCell ref="BC8:BD9"/>
    <mergeCell ref="BE6:BF15"/>
    <mergeCell ref="BG8:BG15"/>
    <mergeCell ref="BN8:BN15"/>
    <mergeCell ref="AZ8:AZ15"/>
    <mergeCell ref="BJ6:BJ9"/>
    <mergeCell ref="Q16:R16"/>
    <mergeCell ref="AN19:AO19"/>
    <mergeCell ref="S16:T16"/>
    <mergeCell ref="S19:T19"/>
    <mergeCell ref="U16:V16"/>
    <mergeCell ref="AS8:AS9"/>
    <mergeCell ref="S8:T9"/>
    <mergeCell ref="U6:V15"/>
    <mergeCell ref="O6:T7"/>
    <mergeCell ref="Q17:R17"/>
    <mergeCell ref="Q19:R19"/>
    <mergeCell ref="S17:T17"/>
    <mergeCell ref="U17:V17"/>
    <mergeCell ref="W17:X17"/>
    <mergeCell ref="Y17:Z17"/>
    <mergeCell ref="W16:X16"/>
    <mergeCell ref="Y16:Z16"/>
    <mergeCell ref="AD17:AE17"/>
    <mergeCell ref="AH17:AI17"/>
    <mergeCell ref="AJ17:AK17"/>
    <mergeCell ref="AD16:AE16"/>
    <mergeCell ref="AH16:AI16"/>
    <mergeCell ref="AJ16:AK16"/>
    <mergeCell ref="AH19:AI19"/>
    <mergeCell ref="BG6:BI7"/>
    <mergeCell ref="AG6:AG9"/>
    <mergeCell ref="AC6:AF7"/>
    <mergeCell ref="AH6:AO7"/>
    <mergeCell ref="AH8:AI9"/>
    <mergeCell ref="AY6:BD7"/>
    <mergeCell ref="AY8:AY9"/>
    <mergeCell ref="BC16:BD16"/>
    <mergeCell ref="BA16:BB16"/>
    <mergeCell ref="AL16:AM16"/>
    <mergeCell ref="BE16:BF16"/>
    <mergeCell ref="AN17:AO17"/>
    <mergeCell ref="BA17:BB17"/>
    <mergeCell ref="BC17:BD17"/>
    <mergeCell ref="BE17:BF17"/>
    <mergeCell ref="AL19:AM19"/>
    <mergeCell ref="AN16:AO16"/>
    <mergeCell ref="AL17:AM17"/>
    <mergeCell ref="AC8:AC15"/>
    <mergeCell ref="CB6:CB15"/>
    <mergeCell ref="BT8:BT9"/>
    <mergeCell ref="BR6:BR9"/>
    <mergeCell ref="BZ6:BZ15"/>
    <mergeCell ref="CA6:CA15"/>
    <mergeCell ref="BH8:BH15"/>
    <mergeCell ref="L8:L15"/>
    <mergeCell ref="N8:N15"/>
    <mergeCell ref="BP8:BP15"/>
    <mergeCell ref="AU6:AX7"/>
    <mergeCell ref="AF8:AF15"/>
    <mergeCell ref="AQ8:AQ15"/>
    <mergeCell ref="AU8:AU15"/>
    <mergeCell ref="AX8:AX15"/>
    <mergeCell ref="AV8:AV15"/>
    <mergeCell ref="AW8:AW9"/>
    <mergeCell ref="BQ8:BQ15"/>
    <mergeCell ref="BP6:BQ7"/>
    <mergeCell ref="BY6:BY9"/>
    <mergeCell ref="BX6:BX9"/>
    <mergeCell ref="BS6:BW7"/>
    <mergeCell ref="BW8:BW9"/>
    <mergeCell ref="AP6:AP15"/>
    <mergeCell ref="A6:A9"/>
    <mergeCell ref="G6:I7"/>
    <mergeCell ref="B6:E7"/>
    <mergeCell ref="E8:E9"/>
    <mergeCell ref="J6:J15"/>
    <mergeCell ref="D8:D15"/>
    <mergeCell ref="P8:P15"/>
    <mergeCell ref="W8:X15"/>
    <mergeCell ref="AD8:AE15"/>
    <mergeCell ref="F6:F15"/>
    <mergeCell ref="K6:N7"/>
    <mergeCell ref="B8:B9"/>
    <mergeCell ref="C8:C9"/>
    <mergeCell ref="G8:G15"/>
    <mergeCell ref="H8:H15"/>
    <mergeCell ref="I8:I15"/>
    <mergeCell ref="K8:K15"/>
    <mergeCell ref="Q8:R9"/>
    <mergeCell ref="AB6:AB9"/>
    <mergeCell ref="W6:AA7"/>
    <mergeCell ref="M8:M9"/>
    <mergeCell ref="Y8:Z15"/>
    <mergeCell ref="O8:O9"/>
    <mergeCell ref="AA8:AA15"/>
    <mergeCell ref="Q18:R18"/>
    <mergeCell ref="AL18:AM18"/>
    <mergeCell ref="AN18:AO18"/>
    <mergeCell ref="AJ18:AK18"/>
    <mergeCell ref="BA18:BB18"/>
    <mergeCell ref="BC18:BD18"/>
    <mergeCell ref="BE18:BF18"/>
    <mergeCell ref="AV26:BI26"/>
    <mergeCell ref="BM26:BU26"/>
    <mergeCell ref="W19:X19"/>
    <mergeCell ref="BE19:BF19"/>
    <mergeCell ref="BC19:BD19"/>
    <mergeCell ref="BA19:BB19"/>
    <mergeCell ref="AD19:AE19"/>
    <mergeCell ref="AJ19:AK19"/>
  </mergeCells>
  <phoneticPr fontId="0" type="noConversion"/>
  <printOptions horizontalCentered="1"/>
  <pageMargins left="0.19685039370078741" right="0.27559055118110237" top="0.27559055118110237" bottom="0.39370078740157483" header="0" footer="0"/>
  <pageSetup paperSize="9" scale="94" orientation="landscape"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W111"/>
  <sheetViews>
    <sheetView tabSelected="1" view="pageBreakPreview" zoomScaleNormal="150" zoomScaleSheetLayoutView="100" workbookViewId="0">
      <pane ySplit="11" topLeftCell="A12" activePane="bottomLeft" state="frozen"/>
      <selection pane="bottomLeft" activeCell="R107" sqref="R107"/>
    </sheetView>
  </sheetViews>
  <sheetFormatPr defaultRowHeight="12.75" x14ac:dyDescent="0.2"/>
  <cols>
    <col min="2" max="2" width="51.7109375" customWidth="1"/>
    <col min="3" max="3" width="9.5703125" customWidth="1"/>
    <col min="4" max="6" width="8.7109375" customWidth="1"/>
    <col min="7" max="8" width="5.85546875" customWidth="1"/>
    <col min="9" max="10" width="5.140625" customWidth="1"/>
    <col min="11" max="11" width="4.42578125" hidden="1" customWidth="1"/>
    <col min="12" max="15" width="6.5703125" customWidth="1"/>
    <col min="16" max="16" width="6" customWidth="1"/>
    <col min="17" max="17" width="7.28515625" customWidth="1"/>
    <col min="18" max="18" width="7.140625" customWidth="1"/>
    <col min="19" max="19" width="7.28515625" customWidth="1"/>
    <col min="20" max="20" width="6.42578125" customWidth="1"/>
    <col min="21" max="23" width="7.28515625" customWidth="1"/>
    <col min="24" max="24" width="4.85546875" customWidth="1"/>
    <col min="25" max="25" width="6" customWidth="1"/>
  </cols>
  <sheetData>
    <row r="1" spans="1:30" ht="16.5" customHeight="1" x14ac:dyDescent="0.25">
      <c r="A1" s="395" t="s">
        <v>266</v>
      </c>
      <c r="B1" s="396"/>
      <c r="C1" s="396"/>
      <c r="D1" s="396"/>
      <c r="E1" s="396"/>
      <c r="F1" s="396"/>
      <c r="G1" s="396"/>
      <c r="H1" s="396"/>
      <c r="I1" s="396"/>
      <c r="J1" s="396"/>
      <c r="K1" s="396"/>
      <c r="L1" s="396"/>
      <c r="M1" s="396"/>
      <c r="N1" s="396"/>
      <c r="O1" s="396"/>
      <c r="P1" s="396"/>
      <c r="Q1" s="397"/>
      <c r="R1" s="397"/>
      <c r="S1" s="397"/>
      <c r="T1" s="397"/>
      <c r="U1" s="76"/>
      <c r="V1" s="274"/>
      <c r="W1" s="240"/>
      <c r="Y1" s="114"/>
      <c r="Z1" s="114"/>
      <c r="AA1" s="114"/>
      <c r="AB1" s="114"/>
      <c r="AC1" s="114"/>
      <c r="AD1" s="114"/>
    </row>
    <row r="2" spans="1:30" ht="16.5" customHeight="1" x14ac:dyDescent="0.2">
      <c r="A2" s="408" t="s">
        <v>33</v>
      </c>
      <c r="B2" s="411" t="s">
        <v>86</v>
      </c>
      <c r="C2" s="414" t="s">
        <v>87</v>
      </c>
      <c r="D2" s="415"/>
      <c r="E2" s="403" t="s">
        <v>263</v>
      </c>
      <c r="F2" s="403" t="s">
        <v>264</v>
      </c>
      <c r="G2" s="403" t="s">
        <v>213</v>
      </c>
      <c r="H2" s="406" t="s">
        <v>220</v>
      </c>
      <c r="I2" s="407"/>
      <c r="J2" s="407"/>
      <c r="K2" s="407"/>
      <c r="L2" s="407"/>
      <c r="M2" s="407"/>
      <c r="N2" s="407"/>
      <c r="O2" s="407"/>
      <c r="P2" s="420"/>
      <c r="Q2" s="414" t="s">
        <v>139</v>
      </c>
      <c r="R2" s="422"/>
      <c r="S2" s="422"/>
      <c r="T2" s="422"/>
      <c r="U2" s="422"/>
      <c r="V2" s="422"/>
      <c r="W2" s="422"/>
      <c r="Y2" s="114"/>
      <c r="Z2" s="114"/>
      <c r="AA2" s="114"/>
      <c r="AB2" s="114"/>
      <c r="AC2" s="114"/>
      <c r="AD2" s="114"/>
    </row>
    <row r="3" spans="1:30" s="6" customFormat="1" ht="10.9" customHeight="1" x14ac:dyDescent="0.2">
      <c r="A3" s="409"/>
      <c r="B3" s="412"/>
      <c r="C3" s="416"/>
      <c r="D3" s="417"/>
      <c r="E3" s="404"/>
      <c r="F3" s="404"/>
      <c r="G3" s="404"/>
      <c r="H3" s="403" t="s">
        <v>138</v>
      </c>
      <c r="I3" s="406" t="s">
        <v>221</v>
      </c>
      <c r="J3" s="407"/>
      <c r="K3" s="407"/>
      <c r="L3" s="407"/>
      <c r="M3" s="420"/>
      <c r="N3" s="425" t="s">
        <v>217</v>
      </c>
      <c r="O3" s="425" t="s">
        <v>218</v>
      </c>
      <c r="P3" s="421" t="s">
        <v>210</v>
      </c>
      <c r="Q3" s="416"/>
      <c r="R3" s="423"/>
      <c r="S3" s="423"/>
      <c r="T3" s="423"/>
      <c r="U3" s="423"/>
      <c r="V3" s="423"/>
      <c r="W3" s="423"/>
      <c r="Z3" s="111"/>
      <c r="AA3" s="111"/>
      <c r="AB3" s="111"/>
      <c r="AC3" s="111"/>
      <c r="AD3" s="75"/>
    </row>
    <row r="4" spans="1:30" s="6" customFormat="1" ht="10.9" customHeight="1" x14ac:dyDescent="0.2">
      <c r="A4" s="409"/>
      <c r="B4" s="412"/>
      <c r="C4" s="416"/>
      <c r="D4" s="417"/>
      <c r="E4" s="404"/>
      <c r="F4" s="404"/>
      <c r="G4" s="404"/>
      <c r="H4" s="404"/>
      <c r="I4" s="407" t="s">
        <v>219</v>
      </c>
      <c r="J4" s="407"/>
      <c r="K4" s="407"/>
      <c r="L4" s="407"/>
      <c r="M4" s="407"/>
      <c r="N4" s="426"/>
      <c r="O4" s="426"/>
      <c r="P4" s="421"/>
      <c r="Q4" s="416"/>
      <c r="R4" s="423"/>
      <c r="S4" s="423"/>
      <c r="T4" s="423"/>
      <c r="U4" s="423"/>
      <c r="V4" s="423"/>
      <c r="W4" s="423"/>
      <c r="Z4" s="111"/>
      <c r="AA4" s="111"/>
      <c r="AB4" s="111"/>
      <c r="AC4" s="111"/>
      <c r="AD4" s="75"/>
    </row>
    <row r="5" spans="1:30" s="6" customFormat="1" ht="10.15" customHeight="1" x14ac:dyDescent="0.2">
      <c r="A5" s="409"/>
      <c r="B5" s="412"/>
      <c r="C5" s="416"/>
      <c r="D5" s="417"/>
      <c r="E5" s="404"/>
      <c r="F5" s="404"/>
      <c r="G5" s="404"/>
      <c r="H5" s="404"/>
      <c r="I5" s="439" t="s">
        <v>214</v>
      </c>
      <c r="J5" s="406" t="s">
        <v>209</v>
      </c>
      <c r="K5" s="407"/>
      <c r="L5" s="407"/>
      <c r="M5" s="407"/>
      <c r="N5" s="426"/>
      <c r="O5" s="426"/>
      <c r="P5" s="421"/>
      <c r="Q5" s="418"/>
      <c r="R5" s="424"/>
      <c r="S5" s="424"/>
      <c r="T5" s="424"/>
      <c r="U5" s="424"/>
      <c r="V5" s="424"/>
      <c r="W5" s="424"/>
      <c r="Z5" s="111"/>
      <c r="AA5" s="111"/>
      <c r="AB5" s="111"/>
      <c r="AC5" s="111"/>
      <c r="AD5" s="75"/>
    </row>
    <row r="6" spans="1:30" s="6" customFormat="1" ht="12" customHeight="1" x14ac:dyDescent="0.2">
      <c r="A6" s="409"/>
      <c r="B6" s="412"/>
      <c r="C6" s="416"/>
      <c r="D6" s="417"/>
      <c r="E6" s="404"/>
      <c r="F6" s="404"/>
      <c r="G6" s="404"/>
      <c r="H6" s="404"/>
      <c r="I6" s="440"/>
      <c r="J6" s="403" t="s">
        <v>215</v>
      </c>
      <c r="K6" s="220"/>
      <c r="L6" s="445" t="s">
        <v>216</v>
      </c>
      <c r="M6" s="442" t="s">
        <v>91</v>
      </c>
      <c r="N6" s="426"/>
      <c r="O6" s="426"/>
      <c r="P6" s="421"/>
      <c r="Q6" s="398" t="s">
        <v>88</v>
      </c>
      <c r="R6" s="399"/>
      <c r="S6" s="398" t="s">
        <v>145</v>
      </c>
      <c r="T6" s="399"/>
      <c r="U6" s="448" t="s">
        <v>146</v>
      </c>
      <c r="V6" s="449"/>
      <c r="W6" s="241" t="s">
        <v>336</v>
      </c>
    </row>
    <row r="7" spans="1:30" s="6" customFormat="1" ht="10.5" customHeight="1" x14ac:dyDescent="0.2">
      <c r="A7" s="409"/>
      <c r="B7" s="412"/>
      <c r="C7" s="416"/>
      <c r="D7" s="417"/>
      <c r="E7" s="404"/>
      <c r="F7" s="404"/>
      <c r="G7" s="404"/>
      <c r="H7" s="404"/>
      <c r="I7" s="440"/>
      <c r="J7" s="404"/>
      <c r="K7" s="400" t="s">
        <v>90</v>
      </c>
      <c r="L7" s="445"/>
      <c r="M7" s="443"/>
      <c r="N7" s="426"/>
      <c r="O7" s="426"/>
      <c r="P7" s="421"/>
      <c r="Q7" s="46" t="s">
        <v>92</v>
      </c>
      <c r="R7" s="46" t="s">
        <v>93</v>
      </c>
      <c r="S7" s="46" t="s">
        <v>94</v>
      </c>
      <c r="T7" s="46" t="s">
        <v>95</v>
      </c>
      <c r="U7" s="193" t="s">
        <v>192</v>
      </c>
      <c r="V7" s="242" t="s">
        <v>335</v>
      </c>
      <c r="W7" s="242"/>
    </row>
    <row r="8" spans="1:30" s="6" customFormat="1" ht="9.75" hidden="1" customHeight="1" x14ac:dyDescent="0.2">
      <c r="A8" s="409"/>
      <c r="B8" s="412"/>
      <c r="C8" s="416"/>
      <c r="D8" s="417"/>
      <c r="E8" s="404"/>
      <c r="F8" s="404"/>
      <c r="G8" s="404"/>
      <c r="H8" s="404"/>
      <c r="I8" s="440"/>
      <c r="J8" s="404"/>
      <c r="K8" s="401"/>
      <c r="L8" s="445"/>
      <c r="M8" s="443"/>
      <c r="N8" s="426"/>
      <c r="O8" s="426"/>
      <c r="P8" s="421"/>
      <c r="Q8" s="77" t="s">
        <v>96</v>
      </c>
      <c r="R8" s="77" t="s">
        <v>97</v>
      </c>
      <c r="S8" s="77" t="s">
        <v>96</v>
      </c>
      <c r="T8" s="77" t="s">
        <v>97</v>
      </c>
      <c r="U8" s="77" t="s">
        <v>96</v>
      </c>
      <c r="V8" s="77"/>
      <c r="W8" s="77"/>
    </row>
    <row r="9" spans="1:30" s="6" customFormat="1" ht="4.5" hidden="1" customHeight="1" x14ac:dyDescent="0.2">
      <c r="A9" s="409"/>
      <c r="B9" s="412"/>
      <c r="C9" s="418"/>
      <c r="D9" s="419"/>
      <c r="E9" s="404"/>
      <c r="F9" s="404"/>
      <c r="G9" s="404"/>
      <c r="H9" s="404"/>
      <c r="I9" s="440"/>
      <c r="J9" s="404"/>
      <c r="K9" s="402"/>
      <c r="L9" s="445"/>
      <c r="M9" s="443"/>
      <c r="N9" s="426"/>
      <c r="O9" s="426"/>
      <c r="P9" s="421"/>
      <c r="Q9" s="78">
        <v>17</v>
      </c>
      <c r="R9" s="78">
        <v>22</v>
      </c>
      <c r="S9" s="78">
        <v>16</v>
      </c>
      <c r="T9" s="78">
        <v>19</v>
      </c>
      <c r="U9" s="78">
        <v>24</v>
      </c>
      <c r="V9" s="78"/>
      <c r="W9" s="78"/>
    </row>
    <row r="10" spans="1:30" s="6" customFormat="1" ht="57" customHeight="1" x14ac:dyDescent="0.2">
      <c r="A10" s="410"/>
      <c r="B10" s="413"/>
      <c r="C10" s="243" t="s">
        <v>208</v>
      </c>
      <c r="D10" s="244" t="s">
        <v>207</v>
      </c>
      <c r="E10" s="405"/>
      <c r="F10" s="405"/>
      <c r="G10" s="405"/>
      <c r="H10" s="405"/>
      <c r="I10" s="441"/>
      <c r="J10" s="405"/>
      <c r="K10" s="221"/>
      <c r="L10" s="445"/>
      <c r="M10" s="444"/>
      <c r="N10" s="427"/>
      <c r="O10" s="427"/>
      <c r="P10" s="421"/>
      <c r="Q10" s="78" t="s">
        <v>230</v>
      </c>
      <c r="R10" s="78" t="s">
        <v>212</v>
      </c>
      <c r="S10" s="78" t="s">
        <v>211</v>
      </c>
      <c r="T10" s="78" t="s">
        <v>337</v>
      </c>
      <c r="U10" s="78" t="s">
        <v>338</v>
      </c>
      <c r="V10" s="78" t="s">
        <v>211</v>
      </c>
      <c r="W10" s="78" t="s">
        <v>341</v>
      </c>
    </row>
    <row r="11" spans="1:30" s="9" customFormat="1" ht="9.75" customHeight="1" x14ac:dyDescent="0.2">
      <c r="A11" s="5">
        <v>1</v>
      </c>
      <c r="B11" s="12">
        <v>2</v>
      </c>
      <c r="C11" s="12">
        <v>3</v>
      </c>
      <c r="D11" s="222">
        <v>4</v>
      </c>
      <c r="E11" s="222"/>
      <c r="F11" s="222"/>
      <c r="G11" s="12">
        <v>5</v>
      </c>
      <c r="H11" s="12">
        <v>6</v>
      </c>
      <c r="I11" s="228">
        <v>7</v>
      </c>
      <c r="J11" s="12">
        <v>8</v>
      </c>
      <c r="K11" s="12">
        <v>7</v>
      </c>
      <c r="L11" s="12">
        <v>9</v>
      </c>
      <c r="M11" s="12">
        <v>10</v>
      </c>
      <c r="N11" s="12">
        <v>11</v>
      </c>
      <c r="O11" s="12">
        <v>12</v>
      </c>
      <c r="P11" s="13" t="s">
        <v>222</v>
      </c>
      <c r="Q11" s="79">
        <v>14</v>
      </c>
      <c r="R11" s="79">
        <v>15</v>
      </c>
      <c r="S11" s="79">
        <v>16</v>
      </c>
      <c r="T11" s="79">
        <v>17</v>
      </c>
      <c r="U11" s="79">
        <v>18</v>
      </c>
      <c r="V11" s="79"/>
      <c r="W11" s="79">
        <v>19</v>
      </c>
    </row>
    <row r="12" spans="1:30" s="9" customFormat="1" ht="9.75" customHeight="1" x14ac:dyDescent="0.2">
      <c r="A12" s="98" t="s">
        <v>142</v>
      </c>
      <c r="B12" s="99" t="s">
        <v>143</v>
      </c>
      <c r="C12" s="99"/>
      <c r="D12" s="223"/>
      <c r="E12" s="223"/>
      <c r="F12" s="223"/>
      <c r="G12" s="236">
        <f>G13+G23+G26</f>
        <v>1476</v>
      </c>
      <c r="H12" s="236"/>
      <c r="I12" s="229">
        <f>I13+I23+I26</f>
        <v>1404</v>
      </c>
      <c r="J12" s="100">
        <f>J13+J23+J26</f>
        <v>863</v>
      </c>
      <c r="K12" s="100"/>
      <c r="L12" s="100">
        <f>L13+L23+L26</f>
        <v>541</v>
      </c>
      <c r="M12" s="100"/>
      <c r="N12" s="100"/>
      <c r="O12" s="100"/>
      <c r="P12" s="273">
        <f>P13+P23</f>
        <v>72</v>
      </c>
      <c r="Q12" s="100">
        <f>Q13+Q23+Q26</f>
        <v>615</v>
      </c>
      <c r="R12" s="100">
        <f>R13+R23+R26</f>
        <v>789</v>
      </c>
      <c r="S12" s="101"/>
      <c r="T12" s="101"/>
      <c r="U12" s="101"/>
      <c r="V12" s="101"/>
      <c r="W12" s="101"/>
      <c r="X12" s="113"/>
    </row>
    <row r="13" spans="1:30" s="9" customFormat="1" ht="30" customHeight="1" x14ac:dyDescent="0.2">
      <c r="A13" s="127" t="s">
        <v>150</v>
      </c>
      <c r="B13" s="239" t="s">
        <v>226</v>
      </c>
      <c r="C13" s="128"/>
      <c r="D13" s="224"/>
      <c r="E13" s="224"/>
      <c r="F13" s="224"/>
      <c r="G13" s="105">
        <f>G14+G15+G16+G17+G18+G19+G20+G21+G22</f>
        <v>867</v>
      </c>
      <c r="H13" s="105"/>
      <c r="I13" s="230">
        <f>I14+I15+I16+I17+I18+I19+I20+I21+I22</f>
        <v>819</v>
      </c>
      <c r="J13" s="106">
        <f>J14+J15+J16+J17+J18+J19+J20+J21+J22</f>
        <v>447</v>
      </c>
      <c r="K13" s="106"/>
      <c r="L13" s="106">
        <f>L14+L15+L16+L17+L18+L19+L20+L21+L22</f>
        <v>372</v>
      </c>
      <c r="M13" s="106"/>
      <c r="N13" s="106"/>
      <c r="O13" s="106"/>
      <c r="P13" s="272">
        <f>P14+P17</f>
        <v>48</v>
      </c>
      <c r="Q13" s="107">
        <f>Q14+Q15+Q16+Q17+Q18+Q19+Q20+Q21+Q22</f>
        <v>367</v>
      </c>
      <c r="R13" s="107">
        <f>R14+R15+R16+R17+R18+R19+R20+R21+R22</f>
        <v>452</v>
      </c>
      <c r="S13" s="102"/>
      <c r="T13" s="102"/>
      <c r="U13" s="102"/>
      <c r="V13" s="102"/>
      <c r="W13" s="102"/>
      <c r="X13" s="113"/>
    </row>
    <row r="14" spans="1:30" s="9" customFormat="1" ht="9.75" customHeight="1" x14ac:dyDescent="0.2">
      <c r="A14" s="108" t="s">
        <v>151</v>
      </c>
      <c r="B14" s="275" t="s">
        <v>201</v>
      </c>
      <c r="C14" s="276"/>
      <c r="D14" s="277" t="s">
        <v>223</v>
      </c>
      <c r="E14" s="277"/>
      <c r="F14" s="277"/>
      <c r="G14" s="278">
        <v>63</v>
      </c>
      <c r="H14" s="278"/>
      <c r="I14" s="279">
        <v>39</v>
      </c>
      <c r="J14" s="280">
        <v>23</v>
      </c>
      <c r="K14" s="280"/>
      <c r="L14" s="280">
        <v>16</v>
      </c>
      <c r="M14" s="280"/>
      <c r="N14" s="280"/>
      <c r="O14" s="280"/>
      <c r="P14" s="281" t="s">
        <v>232</v>
      </c>
      <c r="Q14" s="282">
        <v>39</v>
      </c>
      <c r="R14" s="282"/>
      <c r="S14" s="282"/>
      <c r="T14" s="282"/>
      <c r="U14" s="282"/>
      <c r="V14" s="282"/>
      <c r="W14" s="282"/>
      <c r="X14" s="113"/>
    </row>
    <row r="15" spans="1:30" s="9" customFormat="1" ht="9.75" customHeight="1" x14ac:dyDescent="0.2">
      <c r="A15" s="108" t="s">
        <v>152</v>
      </c>
      <c r="B15" s="275" t="s">
        <v>200</v>
      </c>
      <c r="C15" s="276" t="s">
        <v>224</v>
      </c>
      <c r="D15" s="277"/>
      <c r="E15" s="277"/>
      <c r="F15" s="277"/>
      <c r="G15" s="278">
        <v>117</v>
      </c>
      <c r="H15" s="278"/>
      <c r="I15" s="279">
        <v>117</v>
      </c>
      <c r="J15" s="280">
        <v>97</v>
      </c>
      <c r="K15" s="280"/>
      <c r="L15" s="280">
        <v>20</v>
      </c>
      <c r="M15" s="280"/>
      <c r="N15" s="280"/>
      <c r="O15" s="280"/>
      <c r="P15" s="281"/>
      <c r="Q15" s="282">
        <v>51</v>
      </c>
      <c r="R15" s="282">
        <v>66</v>
      </c>
      <c r="S15" s="282"/>
      <c r="T15" s="282"/>
      <c r="U15" s="282"/>
      <c r="V15" s="282"/>
      <c r="W15" s="282"/>
      <c r="X15" s="113"/>
    </row>
    <row r="16" spans="1:30" s="9" customFormat="1" ht="9.75" customHeight="1" x14ac:dyDescent="0.2">
      <c r="A16" s="108" t="s">
        <v>153</v>
      </c>
      <c r="B16" s="275" t="s">
        <v>261</v>
      </c>
      <c r="C16" s="276" t="s">
        <v>224</v>
      </c>
      <c r="D16" s="277"/>
      <c r="E16" s="277"/>
      <c r="F16" s="277"/>
      <c r="G16" s="278">
        <v>39</v>
      </c>
      <c r="H16" s="278"/>
      <c r="I16" s="279">
        <v>39</v>
      </c>
      <c r="J16" s="280">
        <v>23</v>
      </c>
      <c r="K16" s="280"/>
      <c r="L16" s="280">
        <v>16</v>
      </c>
      <c r="M16" s="280"/>
      <c r="N16" s="280"/>
      <c r="O16" s="280"/>
      <c r="P16" s="281"/>
      <c r="Q16" s="282">
        <v>0</v>
      </c>
      <c r="R16" s="282">
        <v>39</v>
      </c>
      <c r="S16" s="282"/>
      <c r="T16" s="283"/>
      <c r="U16" s="283"/>
      <c r="V16" s="283"/>
      <c r="W16" s="283"/>
      <c r="X16" s="113"/>
    </row>
    <row r="17" spans="1:127" s="9" customFormat="1" ht="9.75" customHeight="1" x14ac:dyDescent="0.2">
      <c r="A17" s="108" t="s">
        <v>154</v>
      </c>
      <c r="B17" s="275" t="s">
        <v>52</v>
      </c>
      <c r="C17" s="276"/>
      <c r="D17" s="277" t="s">
        <v>223</v>
      </c>
      <c r="E17" s="277"/>
      <c r="F17" s="277"/>
      <c r="G17" s="278">
        <v>258</v>
      </c>
      <c r="H17" s="278"/>
      <c r="I17" s="279">
        <v>234</v>
      </c>
      <c r="J17" s="280">
        <v>89</v>
      </c>
      <c r="K17" s="280"/>
      <c r="L17" s="280">
        <v>145</v>
      </c>
      <c r="M17" s="280"/>
      <c r="N17" s="280"/>
      <c r="O17" s="280"/>
      <c r="P17" s="281" t="s">
        <v>232</v>
      </c>
      <c r="Q17" s="282">
        <v>102</v>
      </c>
      <c r="R17" s="282">
        <v>132</v>
      </c>
      <c r="S17" s="282"/>
      <c r="T17" s="283"/>
      <c r="U17" s="283"/>
      <c r="V17" s="283"/>
      <c r="W17" s="283"/>
      <c r="X17" s="113"/>
    </row>
    <row r="18" spans="1:127" s="9" customFormat="1" ht="9.75" customHeight="1" x14ac:dyDescent="0.2">
      <c r="A18" s="108" t="s">
        <v>155</v>
      </c>
      <c r="B18" s="275" t="s">
        <v>37</v>
      </c>
      <c r="C18" s="276" t="s">
        <v>267</v>
      </c>
      <c r="D18" s="277"/>
      <c r="E18" s="277"/>
      <c r="F18" s="277"/>
      <c r="G18" s="278">
        <v>117</v>
      </c>
      <c r="H18" s="278"/>
      <c r="I18" s="279">
        <v>117</v>
      </c>
      <c r="J18" s="280">
        <v>2</v>
      </c>
      <c r="K18" s="280"/>
      <c r="L18" s="280">
        <v>115</v>
      </c>
      <c r="M18" s="280"/>
      <c r="N18" s="280"/>
      <c r="O18" s="280"/>
      <c r="P18" s="281"/>
      <c r="Q18" s="282">
        <v>51</v>
      </c>
      <c r="R18" s="282">
        <v>66</v>
      </c>
      <c r="S18" s="282"/>
      <c r="T18" s="283"/>
      <c r="U18" s="283"/>
      <c r="V18" s="283"/>
      <c r="W18" s="283"/>
      <c r="X18" s="113"/>
    </row>
    <row r="19" spans="1:127" s="9" customFormat="1" ht="9.75" customHeight="1" x14ac:dyDescent="0.2">
      <c r="A19" s="108" t="s">
        <v>225</v>
      </c>
      <c r="B19" s="275" t="s">
        <v>59</v>
      </c>
      <c r="C19" s="276" t="s">
        <v>224</v>
      </c>
      <c r="D19" s="277"/>
      <c r="E19" s="277"/>
      <c r="F19" s="277"/>
      <c r="G19" s="278">
        <v>78</v>
      </c>
      <c r="H19" s="278"/>
      <c r="I19" s="279">
        <v>78</v>
      </c>
      <c r="J19" s="280">
        <v>58</v>
      </c>
      <c r="K19" s="280"/>
      <c r="L19" s="280">
        <v>20</v>
      </c>
      <c r="M19" s="280"/>
      <c r="N19" s="280"/>
      <c r="O19" s="280"/>
      <c r="P19" s="281"/>
      <c r="Q19" s="282">
        <v>34</v>
      </c>
      <c r="R19" s="282">
        <v>44</v>
      </c>
      <c r="S19" s="282"/>
      <c r="T19" s="283"/>
      <c r="U19" s="283"/>
      <c r="V19" s="283"/>
      <c r="W19" s="283"/>
      <c r="X19" s="113"/>
    </row>
    <row r="20" spans="1:127" s="9" customFormat="1" ht="9.75" customHeight="1" x14ac:dyDescent="0.2">
      <c r="A20" s="108" t="s">
        <v>157</v>
      </c>
      <c r="B20" s="275" t="s">
        <v>38</v>
      </c>
      <c r="C20" s="276" t="s">
        <v>231</v>
      </c>
      <c r="D20" s="277"/>
      <c r="E20" s="277"/>
      <c r="F20" s="277"/>
      <c r="G20" s="278">
        <v>117</v>
      </c>
      <c r="H20" s="278"/>
      <c r="I20" s="279">
        <v>117</v>
      </c>
      <c r="J20" s="280">
        <v>97</v>
      </c>
      <c r="K20" s="280"/>
      <c r="L20" s="280">
        <v>20</v>
      </c>
      <c r="M20" s="280"/>
      <c r="N20" s="280"/>
      <c r="O20" s="280"/>
      <c r="P20" s="281"/>
      <c r="Q20" s="282">
        <v>51</v>
      </c>
      <c r="R20" s="282">
        <v>66</v>
      </c>
      <c r="S20" s="282"/>
      <c r="T20" s="282"/>
      <c r="U20" s="282"/>
      <c r="V20" s="282"/>
      <c r="W20" s="282"/>
      <c r="X20" s="113"/>
    </row>
    <row r="21" spans="1:127" s="9" customFormat="1" ht="9.75" customHeight="1" x14ac:dyDescent="0.2">
      <c r="A21" s="108" t="s">
        <v>158</v>
      </c>
      <c r="B21" s="275" t="s">
        <v>144</v>
      </c>
      <c r="C21" s="276" t="s">
        <v>224</v>
      </c>
      <c r="D21" s="277"/>
      <c r="E21" s="277"/>
      <c r="F21" s="277"/>
      <c r="G21" s="278">
        <v>39</v>
      </c>
      <c r="H21" s="278"/>
      <c r="I21" s="279">
        <v>39</v>
      </c>
      <c r="J21" s="280">
        <v>29</v>
      </c>
      <c r="K21" s="280"/>
      <c r="L21" s="280">
        <v>10</v>
      </c>
      <c r="M21" s="280"/>
      <c r="N21" s="280"/>
      <c r="O21" s="280"/>
      <c r="P21" s="281"/>
      <c r="Q21" s="282"/>
      <c r="R21" s="282">
        <v>39</v>
      </c>
      <c r="S21" s="282"/>
      <c r="T21" s="282"/>
      <c r="U21" s="282"/>
      <c r="V21" s="282"/>
      <c r="W21" s="282"/>
      <c r="X21" s="113"/>
    </row>
    <row r="22" spans="1:127" s="9" customFormat="1" ht="9.75" customHeight="1" x14ac:dyDescent="0.2">
      <c r="A22" s="108" t="s">
        <v>159</v>
      </c>
      <c r="B22" s="275" t="s">
        <v>198</v>
      </c>
      <c r="C22" s="276" t="s">
        <v>229</v>
      </c>
      <c r="D22" s="277"/>
      <c r="E22" s="277"/>
      <c r="F22" s="277"/>
      <c r="G22" s="278">
        <v>39</v>
      </c>
      <c r="H22" s="278"/>
      <c r="I22" s="279">
        <v>39</v>
      </c>
      <c r="J22" s="280">
        <v>29</v>
      </c>
      <c r="K22" s="280"/>
      <c r="L22" s="280">
        <v>10</v>
      </c>
      <c r="M22" s="280"/>
      <c r="N22" s="280"/>
      <c r="O22" s="280"/>
      <c r="P22" s="281"/>
      <c r="Q22" s="282">
        <v>39</v>
      </c>
      <c r="R22" s="282"/>
      <c r="S22" s="282"/>
      <c r="T22" s="282"/>
      <c r="U22" s="282"/>
      <c r="V22" s="282"/>
      <c r="W22" s="282"/>
      <c r="X22" s="113"/>
    </row>
    <row r="23" spans="1:127" s="9" customFormat="1" ht="9.75" customHeight="1" x14ac:dyDescent="0.2">
      <c r="A23" s="103"/>
      <c r="B23" s="104" t="s">
        <v>227</v>
      </c>
      <c r="C23" s="237"/>
      <c r="D23" s="238"/>
      <c r="E23" s="238"/>
      <c r="F23" s="238"/>
      <c r="G23" s="110">
        <f>G24+G25</f>
        <v>297</v>
      </c>
      <c r="H23" s="110"/>
      <c r="I23" s="231">
        <f>I24+I25</f>
        <v>273</v>
      </c>
      <c r="J23" s="106">
        <f>J24+J25</f>
        <v>190</v>
      </c>
      <c r="K23" s="106"/>
      <c r="L23" s="106">
        <f>L24+L25</f>
        <v>83</v>
      </c>
      <c r="M23" s="106"/>
      <c r="N23" s="106"/>
      <c r="O23" s="106"/>
      <c r="P23" s="106">
        <v>24</v>
      </c>
      <c r="Q23" s="107">
        <f>Q24+Q25</f>
        <v>119</v>
      </c>
      <c r="R23" s="107">
        <f>R24+R25</f>
        <v>154</v>
      </c>
      <c r="S23" s="102"/>
      <c r="T23" s="102"/>
      <c r="U23" s="102"/>
      <c r="V23" s="102"/>
      <c r="W23" s="102"/>
      <c r="X23" s="113"/>
    </row>
    <row r="24" spans="1:127" s="9" customFormat="1" ht="9.75" customHeight="1" x14ac:dyDescent="0.2">
      <c r="A24" s="108" t="s">
        <v>169</v>
      </c>
      <c r="B24" s="275" t="s">
        <v>160</v>
      </c>
      <c r="C24" s="276" t="s">
        <v>224</v>
      </c>
      <c r="D24" s="277"/>
      <c r="E24" s="277"/>
      <c r="F24" s="277"/>
      <c r="G24" s="278">
        <v>156</v>
      </c>
      <c r="H24" s="278"/>
      <c r="I24" s="279">
        <v>156</v>
      </c>
      <c r="J24" s="280">
        <v>96</v>
      </c>
      <c r="K24" s="280"/>
      <c r="L24" s="280">
        <v>60</v>
      </c>
      <c r="M24" s="280"/>
      <c r="N24" s="280"/>
      <c r="O24" s="280"/>
      <c r="P24" s="281"/>
      <c r="Q24" s="282">
        <v>68</v>
      </c>
      <c r="R24" s="282">
        <v>88</v>
      </c>
      <c r="S24" s="282"/>
      <c r="T24" s="282"/>
      <c r="U24" s="282"/>
      <c r="V24" s="282"/>
      <c r="W24" s="282"/>
      <c r="X24" s="112"/>
    </row>
    <row r="25" spans="1:127" s="9" customFormat="1" ht="9.75" customHeight="1" x14ac:dyDescent="0.2">
      <c r="A25" s="108" t="s">
        <v>166</v>
      </c>
      <c r="B25" s="275" t="s">
        <v>268</v>
      </c>
      <c r="C25" s="276"/>
      <c r="D25" s="284" t="s">
        <v>223</v>
      </c>
      <c r="E25" s="284"/>
      <c r="F25" s="284"/>
      <c r="G25" s="278">
        <v>141</v>
      </c>
      <c r="H25" s="278"/>
      <c r="I25" s="279">
        <v>117</v>
      </c>
      <c r="J25" s="280">
        <v>94</v>
      </c>
      <c r="K25" s="280"/>
      <c r="L25" s="280">
        <v>23</v>
      </c>
      <c r="M25" s="280"/>
      <c r="N25" s="280"/>
      <c r="O25" s="280"/>
      <c r="P25" s="281" t="s">
        <v>232</v>
      </c>
      <c r="Q25" s="282">
        <v>51</v>
      </c>
      <c r="R25" s="282">
        <v>66</v>
      </c>
      <c r="S25" s="282"/>
      <c r="T25" s="282"/>
      <c r="U25" s="282"/>
      <c r="V25" s="282"/>
      <c r="W25" s="282"/>
      <c r="X25" s="112"/>
    </row>
    <row r="26" spans="1:127" s="6" customFormat="1" ht="10.5" customHeight="1" x14ac:dyDescent="0.2">
      <c r="A26" s="103"/>
      <c r="B26" s="104" t="s">
        <v>161</v>
      </c>
      <c r="C26" s="237"/>
      <c r="D26" s="238"/>
      <c r="E26" s="238"/>
      <c r="F26" s="238"/>
      <c r="G26" s="129">
        <f>G27+G28+G29+G30</f>
        <v>312</v>
      </c>
      <c r="H26" s="129"/>
      <c r="I26" s="232">
        <f>I27+I28+I29+I30</f>
        <v>312</v>
      </c>
      <c r="J26" s="130">
        <f>J27+J28+J29+J30</f>
        <v>226</v>
      </c>
      <c r="K26" s="130"/>
      <c r="L26" s="130">
        <f>L27+L28+L29+L30</f>
        <v>86</v>
      </c>
      <c r="M26" s="130"/>
      <c r="N26" s="130"/>
      <c r="O26" s="130"/>
      <c r="P26" s="139"/>
      <c r="Q26" s="102">
        <f>Q27+Q29</f>
        <v>129</v>
      </c>
      <c r="R26" s="102">
        <f>R27+R28+R29+R30</f>
        <v>183</v>
      </c>
      <c r="S26" s="102"/>
      <c r="T26" s="185"/>
      <c r="U26" s="185"/>
      <c r="V26" s="185"/>
      <c r="W26" s="185"/>
    </row>
    <row r="27" spans="1:127" s="6" customFormat="1" ht="9.75" customHeight="1" x14ac:dyDescent="0.2">
      <c r="A27" s="285" t="s">
        <v>167</v>
      </c>
      <c r="B27" s="275" t="s">
        <v>228</v>
      </c>
      <c r="C27" s="276" t="s">
        <v>229</v>
      </c>
      <c r="D27" s="286"/>
      <c r="E27" s="286"/>
      <c r="F27" s="286"/>
      <c r="G27" s="278">
        <v>108</v>
      </c>
      <c r="H27" s="278"/>
      <c r="I27" s="279">
        <v>108</v>
      </c>
      <c r="J27" s="280">
        <v>88</v>
      </c>
      <c r="K27" s="280"/>
      <c r="L27" s="280">
        <v>20</v>
      </c>
      <c r="M27" s="280"/>
      <c r="N27" s="280"/>
      <c r="O27" s="280"/>
      <c r="P27" s="281"/>
      <c r="Q27" s="282">
        <v>51</v>
      </c>
      <c r="R27" s="282">
        <v>57</v>
      </c>
      <c r="S27" s="282"/>
      <c r="T27" s="283"/>
      <c r="U27" s="283"/>
      <c r="V27" s="283"/>
      <c r="W27" s="283"/>
      <c r="X27" s="73"/>
    </row>
    <row r="28" spans="1:127" s="6" customFormat="1" ht="9.75" customHeight="1" x14ac:dyDescent="0.2">
      <c r="A28" s="287" t="s">
        <v>168</v>
      </c>
      <c r="B28" s="286" t="s">
        <v>269</v>
      </c>
      <c r="C28" s="277" t="s">
        <v>267</v>
      </c>
      <c r="D28" s="286"/>
      <c r="E28" s="286"/>
      <c r="F28" s="286"/>
      <c r="G28" s="278">
        <v>51</v>
      </c>
      <c r="H28" s="278"/>
      <c r="I28" s="279">
        <v>51</v>
      </c>
      <c r="J28" s="280">
        <v>38</v>
      </c>
      <c r="K28" s="280"/>
      <c r="L28" s="280">
        <v>13</v>
      </c>
      <c r="M28" s="280"/>
      <c r="N28" s="280"/>
      <c r="O28" s="280"/>
      <c r="P28" s="281"/>
      <c r="Q28" s="282"/>
      <c r="R28" s="282">
        <v>51</v>
      </c>
      <c r="S28" s="282"/>
      <c r="T28" s="283"/>
      <c r="U28" s="283"/>
      <c r="V28" s="283"/>
      <c r="W28" s="283"/>
      <c r="X28" s="73"/>
    </row>
    <row r="29" spans="1:127" s="6" customFormat="1" ht="9.75" customHeight="1" x14ac:dyDescent="0.2">
      <c r="A29" s="287" t="s">
        <v>199</v>
      </c>
      <c r="B29" s="286" t="s">
        <v>270</v>
      </c>
      <c r="C29" s="277" t="s">
        <v>229</v>
      </c>
      <c r="D29" s="286"/>
      <c r="E29" s="286"/>
      <c r="F29" s="286"/>
      <c r="G29" s="278">
        <v>117</v>
      </c>
      <c r="H29" s="278"/>
      <c r="I29" s="279">
        <v>117</v>
      </c>
      <c r="J29" s="280">
        <v>84</v>
      </c>
      <c r="K29" s="280"/>
      <c r="L29" s="280">
        <v>33</v>
      </c>
      <c r="M29" s="280"/>
      <c r="N29" s="280"/>
      <c r="O29" s="280"/>
      <c r="P29" s="281"/>
      <c r="Q29" s="282">
        <v>78</v>
      </c>
      <c r="R29" s="282">
        <v>39</v>
      </c>
      <c r="S29" s="282"/>
      <c r="T29" s="283"/>
      <c r="U29" s="283"/>
      <c r="V29" s="283"/>
      <c r="W29" s="283"/>
      <c r="X29" s="73"/>
    </row>
    <row r="30" spans="1:127" s="6" customFormat="1" ht="9.75" customHeight="1" x14ac:dyDescent="0.2">
      <c r="A30" s="287" t="s">
        <v>262</v>
      </c>
      <c r="B30" s="286" t="s">
        <v>162</v>
      </c>
      <c r="C30" s="277" t="s">
        <v>224</v>
      </c>
      <c r="D30" s="286"/>
      <c r="E30" s="286" t="s">
        <v>265</v>
      </c>
      <c r="F30" s="286"/>
      <c r="G30" s="278">
        <v>36</v>
      </c>
      <c r="H30" s="278"/>
      <c r="I30" s="279">
        <v>36</v>
      </c>
      <c r="J30" s="280">
        <v>16</v>
      </c>
      <c r="K30" s="280"/>
      <c r="L30" s="280">
        <v>20</v>
      </c>
      <c r="M30" s="280"/>
      <c r="N30" s="280"/>
      <c r="O30" s="280"/>
      <c r="P30" s="281"/>
      <c r="Q30" s="282"/>
      <c r="R30" s="282">
        <v>36</v>
      </c>
      <c r="S30" s="282"/>
      <c r="T30" s="283"/>
      <c r="U30" s="283"/>
      <c r="V30" s="283"/>
      <c r="W30" s="283"/>
      <c r="X30" s="73"/>
    </row>
    <row r="31" spans="1:127" s="7" customFormat="1" ht="9.9499999999999993" customHeight="1" x14ac:dyDescent="0.2">
      <c r="A31" s="94" t="s">
        <v>41</v>
      </c>
      <c r="B31" s="90" t="s">
        <v>98</v>
      </c>
      <c r="C31" s="90"/>
      <c r="D31" s="225"/>
      <c r="E31" s="225"/>
      <c r="F31" s="225"/>
      <c r="G31" s="92">
        <f>G32+G33+G34+G35+G36</f>
        <v>498</v>
      </c>
      <c r="H31" s="92">
        <f>H32+H33+H34+H35+H36</f>
        <v>32</v>
      </c>
      <c r="I31" s="233">
        <f>I32+I33+I34+I35+I36</f>
        <v>498</v>
      </c>
      <c r="J31" s="92">
        <f>J32+J33+J34+J35+J36</f>
        <v>166</v>
      </c>
      <c r="K31" s="92"/>
      <c r="L31" s="92">
        <f>L32+L33+L34+L35+L36</f>
        <v>332</v>
      </c>
      <c r="M31" s="92">
        <f>M32+M33+M34+M35+M36</f>
        <v>0</v>
      </c>
      <c r="N31" s="92">
        <f>N32+N33+N34+N35+N36</f>
        <v>0</v>
      </c>
      <c r="O31" s="92">
        <f>O32+O33+O34+O35+O36</f>
        <v>0</v>
      </c>
      <c r="P31" s="92">
        <f>P32+P33+P34+P35+P36</f>
        <v>0</v>
      </c>
      <c r="Q31" s="93"/>
      <c r="R31" s="93"/>
      <c r="S31" s="93">
        <f>S32+S33+S34+S35+S36</f>
        <v>64</v>
      </c>
      <c r="T31" s="93">
        <f>T32+T33+T34+T35+T36</f>
        <v>144</v>
      </c>
      <c r="U31" s="93">
        <f>U32+U33+U34+U35+U36</f>
        <v>108</v>
      </c>
      <c r="V31" s="93">
        <f>V32+V33+V34+V35+V36</f>
        <v>80</v>
      </c>
      <c r="W31" s="93">
        <f>W32+W33+W34+W35+W36</f>
        <v>102</v>
      </c>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row>
    <row r="32" spans="1:127" s="6" customFormat="1" ht="9.9499999999999993" customHeight="1" x14ac:dyDescent="0.2">
      <c r="A32" s="149" t="s">
        <v>35</v>
      </c>
      <c r="B32" s="150" t="s">
        <v>50</v>
      </c>
      <c r="C32" s="245" t="s">
        <v>345</v>
      </c>
      <c r="D32" s="226"/>
      <c r="E32" s="226"/>
      <c r="F32" s="226"/>
      <c r="G32" s="47">
        <v>48</v>
      </c>
      <c r="H32" s="47">
        <v>8</v>
      </c>
      <c r="I32" s="234">
        <v>48</v>
      </c>
      <c r="J32" s="47">
        <v>48</v>
      </c>
      <c r="K32" s="47"/>
      <c r="L32" s="47"/>
      <c r="M32" s="47"/>
      <c r="N32" s="47"/>
      <c r="O32" s="47"/>
      <c r="P32" s="84"/>
      <c r="Q32" s="80"/>
      <c r="R32" s="80"/>
      <c r="S32" s="80"/>
      <c r="T32" s="80"/>
      <c r="U32" s="80">
        <v>48</v>
      </c>
      <c r="V32" s="80"/>
      <c r="W32" s="80"/>
      <c r="X32" s="73"/>
    </row>
    <row r="33" spans="1:127" s="6" customFormat="1" ht="9.9499999999999993" customHeight="1" x14ac:dyDescent="0.2">
      <c r="A33" s="151" t="s">
        <v>43</v>
      </c>
      <c r="B33" s="152" t="s">
        <v>59</v>
      </c>
      <c r="C33" s="246" t="s">
        <v>346</v>
      </c>
      <c r="D33" s="227"/>
      <c r="E33" s="227"/>
      <c r="F33" s="227"/>
      <c r="G33" s="47">
        <v>64</v>
      </c>
      <c r="H33" s="47">
        <v>8</v>
      </c>
      <c r="I33" s="234">
        <v>64</v>
      </c>
      <c r="J33" s="47">
        <v>64</v>
      </c>
      <c r="K33" s="47"/>
      <c r="L33" s="82"/>
      <c r="M33" s="82"/>
      <c r="N33" s="82"/>
      <c r="O33" s="82"/>
      <c r="P33" s="85"/>
      <c r="Q33" s="80"/>
      <c r="R33" s="81"/>
      <c r="S33" s="80"/>
      <c r="T33" s="81">
        <v>64</v>
      </c>
      <c r="U33" s="80"/>
      <c r="V33" s="80"/>
      <c r="W33" s="80"/>
    </row>
    <row r="34" spans="1:127" s="8" customFormat="1" ht="9.75" customHeight="1" x14ac:dyDescent="0.2">
      <c r="A34" s="149" t="s">
        <v>36</v>
      </c>
      <c r="B34" s="150" t="s">
        <v>202</v>
      </c>
      <c r="C34" s="245" t="s">
        <v>347</v>
      </c>
      <c r="D34" s="150"/>
      <c r="E34" s="150"/>
      <c r="F34" s="150"/>
      <c r="G34" s="47">
        <v>172</v>
      </c>
      <c r="H34" s="47">
        <v>12</v>
      </c>
      <c r="I34" s="234">
        <v>172</v>
      </c>
      <c r="J34" s="47">
        <v>0</v>
      </c>
      <c r="K34" s="47"/>
      <c r="L34" s="47">
        <v>172</v>
      </c>
      <c r="M34" s="47"/>
      <c r="N34" s="47"/>
      <c r="O34" s="47"/>
      <c r="P34" s="84"/>
      <c r="Q34" s="80"/>
      <c r="R34" s="80"/>
      <c r="S34" s="80">
        <v>32</v>
      </c>
      <c r="T34" s="80">
        <v>40</v>
      </c>
      <c r="U34" s="80">
        <v>24</v>
      </c>
      <c r="V34" s="80">
        <v>48</v>
      </c>
      <c r="W34" s="80">
        <v>28</v>
      </c>
      <c r="X34" s="73"/>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row>
    <row r="35" spans="1:127" s="7" customFormat="1" ht="9.9499999999999993" customHeight="1" x14ac:dyDescent="0.2">
      <c r="A35" s="153" t="s">
        <v>51</v>
      </c>
      <c r="B35" s="154" t="s">
        <v>38</v>
      </c>
      <c r="C35" s="245" t="s">
        <v>347</v>
      </c>
      <c r="D35" s="150"/>
      <c r="E35" s="150"/>
      <c r="F35" s="150"/>
      <c r="G35" s="47">
        <v>160</v>
      </c>
      <c r="H35" s="47"/>
      <c r="I35" s="235">
        <v>160</v>
      </c>
      <c r="J35" s="47">
        <v>0</v>
      </c>
      <c r="K35" s="47"/>
      <c r="L35" s="82">
        <v>160</v>
      </c>
      <c r="M35" s="82"/>
      <c r="N35" s="82"/>
      <c r="O35" s="82"/>
      <c r="P35" s="85"/>
      <c r="Q35" s="81"/>
      <c r="R35" s="80"/>
      <c r="S35" s="81">
        <v>32</v>
      </c>
      <c r="T35" s="80">
        <v>40</v>
      </c>
      <c r="U35" s="80">
        <v>36</v>
      </c>
      <c r="V35" s="80">
        <v>32</v>
      </c>
      <c r="W35" s="80">
        <v>20</v>
      </c>
      <c r="X35" s="73"/>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row>
    <row r="36" spans="1:127" s="7" customFormat="1" ht="9.9499999999999993" customHeight="1" x14ac:dyDescent="0.2">
      <c r="A36" s="153" t="s">
        <v>271</v>
      </c>
      <c r="B36" s="150" t="s">
        <v>203</v>
      </c>
      <c r="C36" s="246" t="s">
        <v>348</v>
      </c>
      <c r="D36" s="150"/>
      <c r="E36" s="150"/>
      <c r="F36" s="150"/>
      <c r="G36" s="47">
        <v>54</v>
      </c>
      <c r="H36" s="47">
        <v>4</v>
      </c>
      <c r="I36" s="235">
        <v>54</v>
      </c>
      <c r="J36" s="47">
        <v>54</v>
      </c>
      <c r="K36" s="47"/>
      <c r="L36" s="82"/>
      <c r="M36" s="82"/>
      <c r="N36" s="82"/>
      <c r="O36" s="82"/>
      <c r="P36" s="85"/>
      <c r="Q36" s="81"/>
      <c r="R36" s="80"/>
      <c r="S36" s="81"/>
      <c r="T36" s="80"/>
      <c r="U36" s="81"/>
      <c r="V36" s="81"/>
      <c r="W36" s="81">
        <v>54</v>
      </c>
      <c r="X36" s="73"/>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row>
    <row r="37" spans="1:127" s="7" customFormat="1" ht="9.9499999999999993" customHeight="1" x14ac:dyDescent="0.2">
      <c r="A37" s="155" t="s">
        <v>42</v>
      </c>
      <c r="B37" s="156" t="s">
        <v>99</v>
      </c>
      <c r="C37" s="247"/>
      <c r="D37" s="156"/>
      <c r="E37" s="156"/>
      <c r="F37" s="156"/>
      <c r="G37" s="91">
        <f>G38+G39+G40</f>
        <v>164</v>
      </c>
      <c r="H37" s="91">
        <f>H38+H39+H40</f>
        <v>14</v>
      </c>
      <c r="I37" s="91">
        <f>I38+I39+I40</f>
        <v>164</v>
      </c>
      <c r="J37" s="91">
        <f>J38+J39+J40</f>
        <v>90</v>
      </c>
      <c r="K37" s="92"/>
      <c r="L37" s="92">
        <f>L38+L39+L40</f>
        <v>74</v>
      </c>
      <c r="M37" s="91">
        <f>M38+M39+M40</f>
        <v>0</v>
      </c>
      <c r="N37" s="91">
        <f>N38+N39+N40</f>
        <v>0</v>
      </c>
      <c r="O37" s="91">
        <f>O38+O39+O40</f>
        <v>0</v>
      </c>
      <c r="P37" s="91">
        <f>P38+P39+P40</f>
        <v>0</v>
      </c>
      <c r="Q37" s="93"/>
      <c r="R37" s="93"/>
      <c r="S37" s="93">
        <f>S38+S39+S40</f>
        <v>128</v>
      </c>
      <c r="T37" s="93">
        <f>T38+T39+T40</f>
        <v>40</v>
      </c>
      <c r="U37" s="93">
        <f>U38+U39+U40</f>
        <v>0</v>
      </c>
      <c r="V37" s="93">
        <f>V38+V39+V40</f>
        <v>0</v>
      </c>
      <c r="W37" s="93">
        <f>W38+W39+W40</f>
        <v>0</v>
      </c>
      <c r="X37" s="73"/>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row>
    <row r="38" spans="1:127" s="7" customFormat="1" ht="9.9499999999999993" customHeight="1" x14ac:dyDescent="0.2">
      <c r="A38" s="149" t="s">
        <v>39</v>
      </c>
      <c r="B38" s="157" t="s">
        <v>52</v>
      </c>
      <c r="C38" s="248" t="s">
        <v>349</v>
      </c>
      <c r="D38" s="157"/>
      <c r="E38" s="157"/>
      <c r="F38" s="157"/>
      <c r="G38" s="119">
        <v>64</v>
      </c>
      <c r="H38" s="119">
        <v>6</v>
      </c>
      <c r="I38" s="119">
        <v>64</v>
      </c>
      <c r="J38" s="119">
        <v>40</v>
      </c>
      <c r="K38" s="119"/>
      <c r="L38" s="119">
        <v>24</v>
      </c>
      <c r="M38" s="119"/>
      <c r="N38" s="119"/>
      <c r="O38" s="119"/>
      <c r="P38" s="120"/>
      <c r="Q38" s="121"/>
      <c r="R38" s="121"/>
      <c r="S38" s="121">
        <v>64</v>
      </c>
      <c r="T38" s="121"/>
      <c r="U38" s="121"/>
      <c r="V38" s="121"/>
      <c r="W38" s="121"/>
      <c r="X38" s="73"/>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row>
    <row r="39" spans="1:127" s="7" customFormat="1" ht="11.25" x14ac:dyDescent="0.2">
      <c r="A39" s="149" t="s">
        <v>53</v>
      </c>
      <c r="B39" s="157" t="s">
        <v>160</v>
      </c>
      <c r="C39" s="248" t="s">
        <v>349</v>
      </c>
      <c r="D39" s="157"/>
      <c r="E39" s="157"/>
      <c r="F39" s="157"/>
      <c r="G39" s="119">
        <v>60</v>
      </c>
      <c r="H39" s="119">
        <v>4</v>
      </c>
      <c r="I39" s="119">
        <v>60</v>
      </c>
      <c r="J39" s="119">
        <v>16</v>
      </c>
      <c r="K39" s="119"/>
      <c r="L39" s="119">
        <v>44</v>
      </c>
      <c r="M39" s="119"/>
      <c r="N39" s="119"/>
      <c r="O39" s="119"/>
      <c r="P39" s="120"/>
      <c r="Q39" s="121"/>
      <c r="R39" s="121"/>
      <c r="S39" s="121">
        <v>64</v>
      </c>
      <c r="T39" s="121"/>
      <c r="U39" s="121"/>
      <c r="V39" s="121"/>
      <c r="W39" s="121"/>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row>
    <row r="40" spans="1:127" s="7" customFormat="1" ht="11.25" x14ac:dyDescent="0.2">
      <c r="A40" s="149" t="s">
        <v>272</v>
      </c>
      <c r="B40" s="157" t="s">
        <v>156</v>
      </c>
      <c r="C40" s="248" t="s">
        <v>350</v>
      </c>
      <c r="D40" s="157"/>
      <c r="E40" s="157"/>
      <c r="F40" s="157"/>
      <c r="G40" s="119">
        <v>40</v>
      </c>
      <c r="H40" s="119">
        <v>4</v>
      </c>
      <c r="I40" s="119">
        <v>40</v>
      </c>
      <c r="J40" s="119">
        <v>34</v>
      </c>
      <c r="K40" s="119"/>
      <c r="L40" s="119">
        <v>6</v>
      </c>
      <c r="M40" s="119"/>
      <c r="N40" s="119"/>
      <c r="O40" s="119"/>
      <c r="P40" s="120"/>
      <c r="Q40" s="121"/>
      <c r="R40" s="121"/>
      <c r="S40" s="121"/>
      <c r="T40" s="121">
        <v>40</v>
      </c>
      <c r="U40" s="121"/>
      <c r="V40" s="121"/>
      <c r="W40" s="121"/>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row>
    <row r="41" spans="1:127" s="7" customFormat="1" ht="9.9499999999999993" customHeight="1" x14ac:dyDescent="0.2">
      <c r="A41" s="158" t="s">
        <v>61</v>
      </c>
      <c r="B41" s="159" t="s">
        <v>100</v>
      </c>
      <c r="C41" s="249"/>
      <c r="D41" s="249"/>
      <c r="E41" s="249"/>
      <c r="F41" s="249"/>
      <c r="G41" s="92">
        <f>G42+G43+G44+G45+G46+G47+G48+G49+G50+G51+G52+G53+G54+G55+G56+G57</f>
        <v>1274</v>
      </c>
      <c r="H41" s="92">
        <f>H42+H43+H44+H45+H46+H47+H48+H49+H50+H51+H52+H53+H54+H55+H56+H57</f>
        <v>244</v>
      </c>
      <c r="I41" s="92">
        <f>I42+I43+I44+I45+I46+I47+I48+I49+I50+I51+I52+I53+I54+I55+I56+I57</f>
        <v>1274</v>
      </c>
      <c r="J41" s="92">
        <f>J42+J43+J44+J45+J46+J47+J48+J49+J50+J51+J52+J53+J54+J55+J56+J57</f>
        <v>768</v>
      </c>
      <c r="K41" s="92">
        <f t="shared" ref="K41:M41" si="0">K42+K43+K44+K45+K46+K47+K48+K49+K50+K51+K52+K53+K54+K55+K56+K57</f>
        <v>0</v>
      </c>
      <c r="L41" s="92">
        <f t="shared" si="0"/>
        <v>506</v>
      </c>
      <c r="M41" s="92">
        <f t="shared" si="0"/>
        <v>0</v>
      </c>
      <c r="N41" s="92">
        <f>N42+N43+N44+N45+N46+N47+N48+N49+N50+N51+N52+N53+N54+N55+N56+N57</f>
        <v>0</v>
      </c>
      <c r="O41" s="92">
        <f>O42+O43+O44+O45+O46+O47+O48+O49+O50+O51+O52+O53+O54+O55+O56+O57</f>
        <v>0</v>
      </c>
      <c r="P41" s="92">
        <f>P42+P43+P44+P45+P46+P47+P48+P49+P50+P51+P52+P53+P54+P55+P56+P57</f>
        <v>5</v>
      </c>
      <c r="Q41" s="93"/>
      <c r="R41" s="93"/>
      <c r="S41" s="93">
        <f>S42+S43+S44+S45+S46+S47+S48+S49+S50+S51+S52+S53+S54+S55+S56+S57</f>
        <v>176</v>
      </c>
      <c r="T41" s="93">
        <f>T42+T43+T44+T45+T46+T47+T48+T49+T50+T51+T52+T53+T54+T55+T56+T57</f>
        <v>320</v>
      </c>
      <c r="U41" s="93">
        <f>U42+U43+U44+U45+U46+U47+U48+U49+U50+U51+U52+U53+U54+U55+U56+U57</f>
        <v>252</v>
      </c>
      <c r="V41" s="93">
        <f>V42+V43+V44+V45+V46+V47+V48+V49+V50+V51+V52+V53+V54+V55+V56+V57</f>
        <v>224</v>
      </c>
      <c r="W41" s="93">
        <f>W42+W43+W44+W45+W46+W47+W48+W49+W50+W51+W52+W53+W54+W55+W56+W57</f>
        <v>302</v>
      </c>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row>
    <row r="42" spans="1:127" s="7" customFormat="1" ht="11.25" x14ac:dyDescent="0.2">
      <c r="A42" s="149" t="s">
        <v>62</v>
      </c>
      <c r="B42" s="150" t="s">
        <v>273</v>
      </c>
      <c r="C42" s="245" t="s">
        <v>351</v>
      </c>
      <c r="D42" s="245"/>
      <c r="E42" s="245"/>
      <c r="F42" s="245"/>
      <c r="G42" s="48">
        <v>128</v>
      </c>
      <c r="H42" s="48">
        <v>18</v>
      </c>
      <c r="I42" s="48">
        <v>128</v>
      </c>
      <c r="J42" s="48">
        <v>46</v>
      </c>
      <c r="K42" s="49"/>
      <c r="L42" s="48">
        <v>82</v>
      </c>
      <c r="M42" s="48"/>
      <c r="N42" s="48"/>
      <c r="O42" s="48"/>
      <c r="P42" s="35"/>
      <c r="Q42" s="47"/>
      <c r="R42" s="80"/>
      <c r="S42" s="80">
        <v>48</v>
      </c>
      <c r="T42" s="80">
        <v>80</v>
      </c>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row>
    <row r="43" spans="1:127" s="6" customFormat="1" ht="9.9499999999999993" customHeight="1" x14ac:dyDescent="0.2">
      <c r="A43" s="160" t="s">
        <v>63</v>
      </c>
      <c r="B43" s="154" t="s">
        <v>274</v>
      </c>
      <c r="C43" s="250" t="s">
        <v>351</v>
      </c>
      <c r="D43" s="250"/>
      <c r="E43" s="250"/>
      <c r="F43" s="250"/>
      <c r="G43" s="48">
        <v>144</v>
      </c>
      <c r="H43" s="48">
        <v>26</v>
      </c>
      <c r="I43" s="48">
        <v>144</v>
      </c>
      <c r="J43" s="48">
        <v>84</v>
      </c>
      <c r="K43" s="49"/>
      <c r="L43" s="116">
        <v>60</v>
      </c>
      <c r="M43" s="116"/>
      <c r="N43" s="116"/>
      <c r="O43" s="116"/>
      <c r="P43" s="36"/>
      <c r="Q43" s="80"/>
      <c r="R43" s="83"/>
      <c r="S43" s="80">
        <v>64</v>
      </c>
      <c r="T43" s="83">
        <v>80</v>
      </c>
      <c r="U43" s="80"/>
      <c r="V43" s="80"/>
      <c r="W43" s="80"/>
    </row>
    <row r="44" spans="1:127" s="6" customFormat="1" ht="9.9499999999999993" customHeight="1" x14ac:dyDescent="0.2">
      <c r="A44" s="149" t="s">
        <v>64</v>
      </c>
      <c r="B44" s="150" t="s">
        <v>275</v>
      </c>
      <c r="C44" s="245"/>
      <c r="D44" s="245" t="s">
        <v>352</v>
      </c>
      <c r="E44" s="245"/>
      <c r="F44" s="245"/>
      <c r="G44" s="48">
        <v>144</v>
      </c>
      <c r="H44" s="48">
        <v>26</v>
      </c>
      <c r="I44" s="48">
        <v>144</v>
      </c>
      <c r="J44" s="48">
        <v>104</v>
      </c>
      <c r="K44" s="49"/>
      <c r="L44" s="48">
        <v>40</v>
      </c>
      <c r="M44" s="48"/>
      <c r="N44" s="48"/>
      <c r="O44" s="48"/>
      <c r="P44" s="35" t="s">
        <v>343</v>
      </c>
      <c r="Q44" s="80"/>
      <c r="R44" s="80"/>
      <c r="S44" s="80">
        <v>64</v>
      </c>
      <c r="T44" s="80">
        <v>80</v>
      </c>
      <c r="U44" s="80"/>
      <c r="V44" s="80"/>
      <c r="W44" s="80"/>
    </row>
    <row r="45" spans="1:127" s="6" customFormat="1" ht="9.9499999999999993" customHeight="1" x14ac:dyDescent="0.2">
      <c r="A45" s="149" t="s">
        <v>65</v>
      </c>
      <c r="B45" s="150" t="s">
        <v>276</v>
      </c>
      <c r="C45" s="245" t="s">
        <v>350</v>
      </c>
      <c r="D45" s="245"/>
      <c r="E45" s="245"/>
      <c r="F45" s="245"/>
      <c r="G45" s="48">
        <v>80</v>
      </c>
      <c r="H45" s="48">
        <v>16</v>
      </c>
      <c r="I45" s="48">
        <v>80</v>
      </c>
      <c r="J45" s="48">
        <v>60</v>
      </c>
      <c r="K45" s="49"/>
      <c r="L45" s="48">
        <v>20</v>
      </c>
      <c r="M45" s="48"/>
      <c r="N45" s="48"/>
      <c r="O45" s="48"/>
      <c r="P45" s="35"/>
      <c r="Q45" s="80"/>
      <c r="R45" s="80"/>
      <c r="S45" s="80"/>
      <c r="T45" s="80">
        <v>80</v>
      </c>
      <c r="U45" s="80"/>
      <c r="V45" s="80"/>
      <c r="W45" s="80"/>
    </row>
    <row r="46" spans="1:127" s="6" customFormat="1" ht="9.9499999999999993" customHeight="1" x14ac:dyDescent="0.2">
      <c r="A46" s="149" t="s">
        <v>66</v>
      </c>
      <c r="B46" s="150" t="s">
        <v>277</v>
      </c>
      <c r="C46" s="245"/>
      <c r="D46" s="245" t="s">
        <v>353</v>
      </c>
      <c r="E46" s="245"/>
      <c r="F46" s="245"/>
      <c r="G46" s="48">
        <v>72</v>
      </c>
      <c r="H46" s="48">
        <v>14</v>
      </c>
      <c r="I46" s="48">
        <v>72</v>
      </c>
      <c r="J46" s="48">
        <v>52</v>
      </c>
      <c r="K46" s="49"/>
      <c r="L46" s="48">
        <v>20</v>
      </c>
      <c r="M46" s="48"/>
      <c r="N46" s="48"/>
      <c r="O46" s="48"/>
      <c r="P46" s="33"/>
      <c r="Q46" s="80"/>
      <c r="R46" s="80"/>
      <c r="S46" s="80"/>
      <c r="T46" s="80"/>
      <c r="U46" s="80">
        <v>72</v>
      </c>
      <c r="V46" s="80"/>
      <c r="W46" s="80"/>
    </row>
    <row r="47" spans="1:127" s="6" customFormat="1" ht="9.9499999999999993" customHeight="1" x14ac:dyDescent="0.2">
      <c r="A47" s="153" t="s">
        <v>67</v>
      </c>
      <c r="B47" s="150" t="s">
        <v>278</v>
      </c>
      <c r="C47" s="245" t="s">
        <v>345</v>
      </c>
      <c r="D47" s="245"/>
      <c r="E47" s="245"/>
      <c r="F47" s="245"/>
      <c r="G47" s="48">
        <v>48</v>
      </c>
      <c r="H47" s="48">
        <v>10</v>
      </c>
      <c r="I47" s="48">
        <v>48</v>
      </c>
      <c r="J47" s="48">
        <v>18</v>
      </c>
      <c r="K47" s="49"/>
      <c r="L47" s="48">
        <v>30</v>
      </c>
      <c r="M47" s="48"/>
      <c r="N47" s="48"/>
      <c r="O47" s="48"/>
      <c r="P47" s="33"/>
      <c r="Q47" s="80"/>
      <c r="R47" s="80"/>
      <c r="S47" s="80"/>
      <c r="T47" s="80"/>
      <c r="U47" s="80">
        <v>48</v>
      </c>
      <c r="V47" s="80"/>
      <c r="W47" s="80"/>
    </row>
    <row r="48" spans="1:127" s="6" customFormat="1" ht="9.9499999999999993" customHeight="1" x14ac:dyDescent="0.2">
      <c r="A48" s="153" t="s">
        <v>68</v>
      </c>
      <c r="B48" s="150" t="s">
        <v>74</v>
      </c>
      <c r="C48" s="245" t="s">
        <v>344</v>
      </c>
      <c r="D48" s="245"/>
      <c r="E48" s="245"/>
      <c r="F48" s="245"/>
      <c r="G48" s="48">
        <v>54</v>
      </c>
      <c r="H48" s="48">
        <v>12</v>
      </c>
      <c r="I48" s="48">
        <v>54</v>
      </c>
      <c r="J48" s="48">
        <v>44</v>
      </c>
      <c r="K48" s="49"/>
      <c r="L48" s="48">
        <v>10</v>
      </c>
      <c r="M48" s="48"/>
      <c r="N48" s="48"/>
      <c r="O48" s="48"/>
      <c r="P48" s="33"/>
      <c r="Q48" s="80"/>
      <c r="R48" s="80"/>
      <c r="S48" s="80"/>
      <c r="T48" s="80"/>
      <c r="U48" s="80"/>
      <c r="V48" s="80"/>
      <c r="W48" s="80">
        <v>54</v>
      </c>
    </row>
    <row r="49" spans="1:25" s="6" customFormat="1" ht="12.75" customHeight="1" x14ac:dyDescent="0.2">
      <c r="A49" s="153" t="s">
        <v>69</v>
      </c>
      <c r="B49" s="150" t="s">
        <v>279</v>
      </c>
      <c r="C49" s="245" t="s">
        <v>348</v>
      </c>
      <c r="D49" s="245"/>
      <c r="E49" s="245"/>
      <c r="F49" s="245"/>
      <c r="G49" s="48">
        <v>54</v>
      </c>
      <c r="H49" s="48">
        <v>12</v>
      </c>
      <c r="I49" s="48">
        <v>54</v>
      </c>
      <c r="J49" s="48">
        <v>44</v>
      </c>
      <c r="K49" s="49"/>
      <c r="L49" s="48">
        <v>10</v>
      </c>
      <c r="M49" s="48"/>
      <c r="N49" s="48"/>
      <c r="O49" s="48"/>
      <c r="P49" s="33"/>
      <c r="Q49" s="80"/>
      <c r="R49" s="80"/>
      <c r="S49" s="80"/>
      <c r="T49" s="80"/>
      <c r="U49" s="80"/>
      <c r="V49" s="80"/>
      <c r="W49" s="80">
        <v>54</v>
      </c>
      <c r="Y49" s="50"/>
    </row>
    <row r="50" spans="1:25" s="6" customFormat="1" ht="9.9499999999999993" customHeight="1" x14ac:dyDescent="0.2">
      <c r="A50" s="153" t="s">
        <v>70</v>
      </c>
      <c r="B50" s="150" t="s">
        <v>54</v>
      </c>
      <c r="C50" s="245" t="s">
        <v>354</v>
      </c>
      <c r="D50" s="245"/>
      <c r="E50" s="245"/>
      <c r="F50" s="245"/>
      <c r="G50" s="48">
        <v>80</v>
      </c>
      <c r="H50" s="48">
        <v>16</v>
      </c>
      <c r="I50" s="48">
        <v>80</v>
      </c>
      <c r="J50" s="48">
        <v>32</v>
      </c>
      <c r="K50" s="49"/>
      <c r="L50" s="48">
        <v>48</v>
      </c>
      <c r="M50" s="48"/>
      <c r="N50" s="48"/>
      <c r="O50" s="48"/>
      <c r="P50" s="33"/>
      <c r="Q50" s="80"/>
      <c r="R50" s="80"/>
      <c r="S50" s="80"/>
      <c r="T50" s="80"/>
      <c r="U50" s="80"/>
      <c r="V50" s="80">
        <v>80</v>
      </c>
      <c r="W50" s="80"/>
      <c r="Y50" s="50"/>
    </row>
    <row r="51" spans="1:25" s="6" customFormat="1" ht="24.75" customHeight="1" x14ac:dyDescent="0.2">
      <c r="A51" s="153" t="s">
        <v>75</v>
      </c>
      <c r="B51" s="150" t="s">
        <v>280</v>
      </c>
      <c r="C51" s="245" t="s">
        <v>348</v>
      </c>
      <c r="D51" s="245"/>
      <c r="E51" s="245"/>
      <c r="F51" s="245"/>
      <c r="G51" s="48">
        <v>36</v>
      </c>
      <c r="H51" s="48">
        <v>6</v>
      </c>
      <c r="I51" s="48">
        <v>36</v>
      </c>
      <c r="J51" s="48">
        <v>30</v>
      </c>
      <c r="K51" s="49"/>
      <c r="L51" s="48">
        <v>6</v>
      </c>
      <c r="M51" s="48"/>
      <c r="N51" s="48"/>
      <c r="O51" s="48"/>
      <c r="P51" s="33"/>
      <c r="Q51" s="80"/>
      <c r="R51" s="80"/>
      <c r="S51" s="80"/>
      <c r="T51" s="80"/>
      <c r="U51" s="80"/>
      <c r="V51" s="80"/>
      <c r="W51" s="80">
        <v>36</v>
      </c>
      <c r="Y51" s="50"/>
    </row>
    <row r="52" spans="1:25" s="6" customFormat="1" ht="9.9499999999999993" customHeight="1" x14ac:dyDescent="0.2">
      <c r="A52" s="153" t="s">
        <v>101</v>
      </c>
      <c r="B52" s="150" t="s">
        <v>281</v>
      </c>
      <c r="C52" s="245" t="s">
        <v>344</v>
      </c>
      <c r="D52" s="245"/>
      <c r="E52" s="245"/>
      <c r="F52" s="245"/>
      <c r="G52" s="48">
        <v>54</v>
      </c>
      <c r="H52" s="48">
        <v>12</v>
      </c>
      <c r="I52" s="48">
        <v>54</v>
      </c>
      <c r="J52" s="48">
        <v>40</v>
      </c>
      <c r="K52" s="49"/>
      <c r="L52" s="48">
        <v>14</v>
      </c>
      <c r="M52" s="48"/>
      <c r="N52" s="48"/>
      <c r="O52" s="48"/>
      <c r="P52" s="33"/>
      <c r="Q52" s="80"/>
      <c r="R52" s="80"/>
      <c r="S52" s="80"/>
      <c r="T52" s="80"/>
      <c r="U52" s="80"/>
      <c r="V52" s="80"/>
      <c r="W52" s="80">
        <v>54</v>
      </c>
      <c r="Y52" s="50"/>
    </row>
    <row r="53" spans="1:25" s="6" customFormat="1" ht="9.9499999999999993" customHeight="1" x14ac:dyDescent="0.2">
      <c r="A53" s="153" t="s">
        <v>102</v>
      </c>
      <c r="B53" s="150" t="s">
        <v>282</v>
      </c>
      <c r="C53" s="245" t="s">
        <v>344</v>
      </c>
      <c r="D53" s="245"/>
      <c r="E53" s="245"/>
      <c r="F53" s="245"/>
      <c r="G53" s="48">
        <v>68</v>
      </c>
      <c r="H53" s="48">
        <v>14</v>
      </c>
      <c r="I53" s="48">
        <v>68</v>
      </c>
      <c r="J53" s="48">
        <v>38</v>
      </c>
      <c r="K53" s="49"/>
      <c r="L53" s="48">
        <v>30</v>
      </c>
      <c r="M53" s="48"/>
      <c r="N53" s="48"/>
      <c r="O53" s="48"/>
      <c r="P53" s="33"/>
      <c r="Q53" s="80"/>
      <c r="R53" s="80"/>
      <c r="S53" s="80"/>
      <c r="T53" s="80"/>
      <c r="U53" s="80"/>
      <c r="V53" s="80"/>
      <c r="W53" s="80">
        <v>68</v>
      </c>
      <c r="Y53" s="50"/>
    </row>
    <row r="54" spans="1:25" s="6" customFormat="1" ht="9.9499999999999993" customHeight="1" x14ac:dyDescent="0.2">
      <c r="A54" s="153" t="s">
        <v>147</v>
      </c>
      <c r="B54" s="150" t="s">
        <v>283</v>
      </c>
      <c r="C54" s="245" t="s">
        <v>355</v>
      </c>
      <c r="D54" s="245"/>
      <c r="E54" s="245"/>
      <c r="F54" s="245"/>
      <c r="G54" s="48">
        <v>36</v>
      </c>
      <c r="H54" s="48">
        <v>6</v>
      </c>
      <c r="I54" s="48">
        <v>36</v>
      </c>
      <c r="J54" s="48">
        <v>30</v>
      </c>
      <c r="K54" s="49"/>
      <c r="L54" s="48">
        <v>6</v>
      </c>
      <c r="M54" s="48"/>
      <c r="N54" s="48"/>
      <c r="O54" s="48"/>
      <c r="P54" s="33"/>
      <c r="Q54" s="80"/>
      <c r="R54" s="80"/>
      <c r="S54" s="80"/>
      <c r="T54" s="80"/>
      <c r="U54" s="80"/>
      <c r="V54" s="80"/>
      <c r="W54" s="80">
        <v>36</v>
      </c>
      <c r="Y54" s="50"/>
    </row>
    <row r="55" spans="1:25" s="6" customFormat="1" ht="9.9499999999999993" customHeight="1" x14ac:dyDescent="0.2">
      <c r="A55" s="153" t="s">
        <v>329</v>
      </c>
      <c r="B55" s="150" t="s">
        <v>332</v>
      </c>
      <c r="C55" s="245" t="s">
        <v>356</v>
      </c>
      <c r="D55" s="245"/>
      <c r="E55" s="245"/>
      <c r="F55" s="245"/>
      <c r="G55" s="48">
        <v>116</v>
      </c>
      <c r="H55" s="48">
        <v>20</v>
      </c>
      <c r="I55" s="48">
        <v>116</v>
      </c>
      <c r="J55" s="48">
        <v>46</v>
      </c>
      <c r="K55" s="49"/>
      <c r="L55" s="48">
        <v>70</v>
      </c>
      <c r="M55" s="48"/>
      <c r="N55" s="48"/>
      <c r="O55" s="48"/>
      <c r="P55" s="33"/>
      <c r="Q55" s="80"/>
      <c r="R55" s="80"/>
      <c r="S55" s="80"/>
      <c r="T55" s="80"/>
      <c r="U55" s="80">
        <v>36</v>
      </c>
      <c r="V55" s="80">
        <v>80</v>
      </c>
      <c r="W55" s="80"/>
      <c r="Y55" s="50"/>
    </row>
    <row r="56" spans="1:25" s="6" customFormat="1" ht="9.9499999999999993" customHeight="1" x14ac:dyDescent="0.2">
      <c r="A56" s="153" t="s">
        <v>330</v>
      </c>
      <c r="B56" s="150" t="s">
        <v>333</v>
      </c>
      <c r="C56" s="245"/>
      <c r="D56" s="245" t="s">
        <v>357</v>
      </c>
      <c r="E56" s="245"/>
      <c r="F56" s="245"/>
      <c r="G56" s="48">
        <v>64</v>
      </c>
      <c r="H56" s="48">
        <v>14</v>
      </c>
      <c r="I56" s="48">
        <v>64</v>
      </c>
      <c r="J56" s="48">
        <v>40</v>
      </c>
      <c r="K56" s="49"/>
      <c r="L56" s="48">
        <v>24</v>
      </c>
      <c r="M56" s="48"/>
      <c r="N56" s="48"/>
      <c r="O56" s="48"/>
      <c r="P56" s="33"/>
      <c r="Q56" s="80"/>
      <c r="R56" s="80"/>
      <c r="S56" s="80"/>
      <c r="T56" s="80"/>
      <c r="U56" s="80"/>
      <c r="V56" s="80">
        <v>64</v>
      </c>
      <c r="W56" s="80"/>
      <c r="Y56" s="50"/>
    </row>
    <row r="57" spans="1:25" s="6" customFormat="1" ht="9.9499999999999993" customHeight="1" x14ac:dyDescent="0.2">
      <c r="A57" s="153" t="s">
        <v>331</v>
      </c>
      <c r="B57" s="150" t="s">
        <v>334</v>
      </c>
      <c r="C57" s="245"/>
      <c r="D57" s="245" t="s">
        <v>353</v>
      </c>
      <c r="E57" s="245"/>
      <c r="F57" s="245"/>
      <c r="G57" s="48">
        <v>96</v>
      </c>
      <c r="H57" s="48">
        <v>22</v>
      </c>
      <c r="I57" s="48">
        <v>96</v>
      </c>
      <c r="J57" s="48">
        <v>60</v>
      </c>
      <c r="K57" s="49"/>
      <c r="L57" s="48">
        <v>36</v>
      </c>
      <c r="M57" s="48"/>
      <c r="N57" s="48"/>
      <c r="O57" s="48"/>
      <c r="P57" s="33"/>
      <c r="Q57" s="80"/>
      <c r="R57" s="80"/>
      <c r="S57" s="80"/>
      <c r="T57" s="80"/>
      <c r="U57" s="80">
        <v>96</v>
      </c>
      <c r="V57" s="80"/>
      <c r="W57" s="80"/>
      <c r="Y57" s="50"/>
    </row>
    <row r="58" spans="1:25" s="6" customFormat="1" ht="9.9499999999999993" customHeight="1" x14ac:dyDescent="0.2">
      <c r="A58" s="217" t="s">
        <v>284</v>
      </c>
      <c r="B58" s="159" t="s">
        <v>60</v>
      </c>
      <c r="C58" s="249"/>
      <c r="D58" s="249"/>
      <c r="E58" s="249"/>
      <c r="F58" s="249"/>
      <c r="G58" s="215">
        <f>G59+G70+G77+G85</f>
        <v>2168</v>
      </c>
      <c r="H58" s="215">
        <f>H59+H70+H77+H85</f>
        <v>254</v>
      </c>
      <c r="I58" s="215">
        <f>I59+I70+I77+I85</f>
        <v>2168</v>
      </c>
      <c r="J58" s="215">
        <f>J59+J70+J77+J85</f>
        <v>848</v>
      </c>
      <c r="K58" s="215">
        <f t="shared" ref="K58:P58" si="1">K59+K70+K77+K85</f>
        <v>0</v>
      </c>
      <c r="L58" s="215">
        <f t="shared" si="1"/>
        <v>312</v>
      </c>
      <c r="M58" s="215">
        <f t="shared" si="1"/>
        <v>40</v>
      </c>
      <c r="N58" s="215">
        <f>N59+N70+N77+N85+N90</f>
        <v>1008</v>
      </c>
      <c r="O58" s="215">
        <f>O59+O70+O77+O85</f>
        <v>0</v>
      </c>
      <c r="P58" s="215">
        <f t="shared" si="1"/>
        <v>75</v>
      </c>
      <c r="Q58" s="215"/>
      <c r="R58" s="216"/>
      <c r="S58" s="216">
        <f>S59+S70+S77+S85</f>
        <v>208</v>
      </c>
      <c r="T58" s="216">
        <f>T59+T70+T77+T85</f>
        <v>220</v>
      </c>
      <c r="U58" s="216">
        <f>U59+U70+U77+U85</f>
        <v>226</v>
      </c>
      <c r="V58" s="216">
        <f>V59+V70+V77+V85</f>
        <v>272</v>
      </c>
      <c r="W58" s="216">
        <f>W59+W70+W77+W85</f>
        <v>388</v>
      </c>
    </row>
    <row r="59" spans="1:25" s="6" customFormat="1" ht="11.25" x14ac:dyDescent="0.2">
      <c r="A59" s="161" t="s">
        <v>71</v>
      </c>
      <c r="B59" s="162" t="s">
        <v>285</v>
      </c>
      <c r="C59" s="251"/>
      <c r="D59" s="251"/>
      <c r="E59" s="251"/>
      <c r="F59" s="251"/>
      <c r="G59" s="163">
        <f>G60+G61+G62+G63+G64+G65+G66+G67+G68</f>
        <v>980</v>
      </c>
      <c r="H59" s="163">
        <f>H60+H61+H62+H63+H64+H65+H66+H67+H68+H69</f>
        <v>140</v>
      </c>
      <c r="I59" s="163">
        <f>I60+I61+I62+I63+I64+I65+I66+I67+I68</f>
        <v>980</v>
      </c>
      <c r="J59" s="163">
        <f>J60+J61+J62+J63+J64+J65+J66+J67+J68+J69</f>
        <v>480</v>
      </c>
      <c r="K59" s="163">
        <f t="shared" ref="K59:M59" si="2">K60+K61+K62+K63+K64+K65+K66+K67+K68+K69</f>
        <v>0</v>
      </c>
      <c r="L59" s="163">
        <f t="shared" si="2"/>
        <v>212</v>
      </c>
      <c r="M59" s="163">
        <f t="shared" si="2"/>
        <v>20</v>
      </c>
      <c r="N59" s="163">
        <f>N60+N61+N62+N63+N64+N65+N66+N67+N68+N69</f>
        <v>288</v>
      </c>
      <c r="O59" s="163">
        <f>O60+O61+O62+O63+O64+O65+O66+O67+O68+O69</f>
        <v>0</v>
      </c>
      <c r="P59" s="163">
        <f>P60+P61+P62+P63+P64+P65+P66+P67+P68+P69</f>
        <v>25</v>
      </c>
      <c r="Q59" s="164"/>
      <c r="R59" s="164"/>
      <c r="S59" s="164">
        <f>S60+S61+S62+S63+S64+S65+S66</f>
        <v>144</v>
      </c>
      <c r="T59" s="164">
        <f>T60+T61+T62+T63+T64+T65+T66</f>
        <v>220</v>
      </c>
      <c r="U59" s="164">
        <f>U60+U61+U62+U63+U64+U65+U66+U67</f>
        <v>72</v>
      </c>
      <c r="V59" s="164">
        <f>V62+V64+V66</f>
        <v>272</v>
      </c>
      <c r="W59" s="164">
        <f>W60+W61+W62+W63+W64+W65+W66+W67+W68+W69</f>
        <v>0</v>
      </c>
    </row>
    <row r="60" spans="1:25" s="6" customFormat="1" ht="12.75" customHeight="1" x14ac:dyDescent="0.2">
      <c r="A60" s="149" t="s">
        <v>103</v>
      </c>
      <c r="B60" s="150" t="s">
        <v>286</v>
      </c>
      <c r="C60" s="245"/>
      <c r="D60" s="245" t="s">
        <v>352</v>
      </c>
      <c r="E60" s="245"/>
      <c r="F60" s="245"/>
      <c r="G60" s="165">
        <v>184</v>
      </c>
      <c r="H60" s="165">
        <v>28</v>
      </c>
      <c r="I60" s="165">
        <v>184</v>
      </c>
      <c r="J60" s="165">
        <v>114</v>
      </c>
      <c r="K60" s="166"/>
      <c r="L60" s="165">
        <v>70</v>
      </c>
      <c r="M60" s="165"/>
      <c r="N60" s="165"/>
      <c r="O60" s="165"/>
      <c r="P60" s="167">
        <v>5</v>
      </c>
      <c r="Q60" s="109"/>
      <c r="R60" s="109"/>
      <c r="S60" s="109">
        <v>64</v>
      </c>
      <c r="T60" s="109">
        <v>120</v>
      </c>
      <c r="U60" s="109"/>
      <c r="V60" s="109"/>
      <c r="W60" s="109"/>
    </row>
    <row r="61" spans="1:25" s="6" customFormat="1" ht="12.75" customHeight="1" x14ac:dyDescent="0.2">
      <c r="A61" s="149" t="s">
        <v>287</v>
      </c>
      <c r="B61" s="152" t="s">
        <v>288</v>
      </c>
      <c r="C61" s="246"/>
      <c r="D61" s="246" t="s">
        <v>358</v>
      </c>
      <c r="E61" s="246"/>
      <c r="F61" s="246"/>
      <c r="G61" s="165">
        <v>72</v>
      </c>
      <c r="H61" s="165">
        <v>18</v>
      </c>
      <c r="I61" s="165">
        <v>72</v>
      </c>
      <c r="J61" s="165">
        <v>52</v>
      </c>
      <c r="K61" s="166"/>
      <c r="L61" s="170">
        <v>20</v>
      </c>
      <c r="M61" s="170"/>
      <c r="N61" s="170"/>
      <c r="O61" s="170"/>
      <c r="P61" s="171"/>
      <c r="Q61" s="109"/>
      <c r="R61" s="172"/>
      <c r="S61" s="109">
        <v>80</v>
      </c>
      <c r="T61" s="172"/>
      <c r="U61" s="109"/>
      <c r="V61" s="109"/>
      <c r="W61" s="109"/>
    </row>
    <row r="62" spans="1:25" s="6" customFormat="1" ht="33" customHeight="1" x14ac:dyDescent="0.2">
      <c r="A62" s="149" t="s">
        <v>289</v>
      </c>
      <c r="B62" s="152" t="s">
        <v>290</v>
      </c>
      <c r="C62" s="246"/>
      <c r="D62" s="246" t="s">
        <v>357</v>
      </c>
      <c r="E62" s="246"/>
      <c r="F62" s="246"/>
      <c r="G62" s="165">
        <v>96</v>
      </c>
      <c r="H62" s="165">
        <v>20</v>
      </c>
      <c r="I62" s="165">
        <v>96</v>
      </c>
      <c r="J62" s="165">
        <v>70</v>
      </c>
      <c r="K62" s="166"/>
      <c r="L62" s="170">
        <v>26</v>
      </c>
      <c r="M62" s="170">
        <v>20</v>
      </c>
      <c r="N62" s="170"/>
      <c r="O62" s="170"/>
      <c r="P62" s="171">
        <v>5</v>
      </c>
      <c r="Q62" s="109"/>
      <c r="R62" s="172"/>
      <c r="S62" s="109"/>
      <c r="T62" s="172"/>
      <c r="U62" s="109"/>
      <c r="V62" s="109">
        <v>96</v>
      </c>
      <c r="W62" s="109"/>
    </row>
    <row r="63" spans="1:25" s="6" customFormat="1" ht="12.75" customHeight="1" x14ac:dyDescent="0.2">
      <c r="A63" s="149" t="s">
        <v>291</v>
      </c>
      <c r="B63" s="152" t="s">
        <v>292</v>
      </c>
      <c r="C63" s="246"/>
      <c r="D63" s="246" t="s">
        <v>359</v>
      </c>
      <c r="E63" s="246"/>
      <c r="F63" s="246"/>
      <c r="G63" s="165">
        <v>104</v>
      </c>
      <c r="H63" s="165">
        <v>22</v>
      </c>
      <c r="I63" s="165">
        <v>104</v>
      </c>
      <c r="J63" s="165">
        <v>74</v>
      </c>
      <c r="K63" s="166"/>
      <c r="L63" s="170">
        <v>30</v>
      </c>
      <c r="M63" s="170"/>
      <c r="N63" s="170"/>
      <c r="O63" s="170"/>
      <c r="P63" s="171">
        <v>5</v>
      </c>
      <c r="Q63" s="109"/>
      <c r="R63" s="172"/>
      <c r="S63" s="109"/>
      <c r="T63" s="172">
        <v>100</v>
      </c>
      <c r="U63" s="109"/>
      <c r="V63" s="109"/>
      <c r="W63" s="109"/>
    </row>
    <row r="64" spans="1:25" s="6" customFormat="1" ht="29.25" customHeight="1" x14ac:dyDescent="0.2">
      <c r="A64" s="149" t="s">
        <v>293</v>
      </c>
      <c r="B64" s="152" t="s">
        <v>294</v>
      </c>
      <c r="C64" s="246"/>
      <c r="D64" s="246" t="s">
        <v>357</v>
      </c>
      <c r="E64" s="246"/>
      <c r="F64" s="246"/>
      <c r="G64" s="165">
        <v>60</v>
      </c>
      <c r="H64" s="165">
        <v>12</v>
      </c>
      <c r="I64" s="165">
        <v>60</v>
      </c>
      <c r="J64" s="165">
        <v>40</v>
      </c>
      <c r="K64" s="166"/>
      <c r="L64" s="170">
        <v>20</v>
      </c>
      <c r="M64" s="170"/>
      <c r="N64" s="170"/>
      <c r="O64" s="170"/>
      <c r="P64" s="171"/>
      <c r="Q64" s="109"/>
      <c r="R64" s="172"/>
      <c r="S64" s="109"/>
      <c r="T64" s="172"/>
      <c r="U64" s="109"/>
      <c r="V64" s="109">
        <v>80</v>
      </c>
      <c r="W64" s="109"/>
    </row>
    <row r="65" spans="1:23" s="6" customFormat="1" ht="12.75" customHeight="1" x14ac:dyDescent="0.2">
      <c r="A65" s="149" t="s">
        <v>295</v>
      </c>
      <c r="B65" s="152" t="s">
        <v>296</v>
      </c>
      <c r="C65" s="246" t="s">
        <v>345</v>
      </c>
      <c r="D65" s="246"/>
      <c r="E65" s="246"/>
      <c r="F65" s="246"/>
      <c r="G65" s="165">
        <v>80</v>
      </c>
      <c r="H65" s="165">
        <v>20</v>
      </c>
      <c r="I65" s="165">
        <v>80</v>
      </c>
      <c r="J65" s="165">
        <v>60</v>
      </c>
      <c r="K65" s="166"/>
      <c r="L65" s="170">
        <v>20</v>
      </c>
      <c r="M65" s="170"/>
      <c r="N65" s="170"/>
      <c r="O65" s="170"/>
      <c r="P65" s="171"/>
      <c r="Q65" s="109"/>
      <c r="R65" s="172"/>
      <c r="S65" s="109"/>
      <c r="T65" s="172"/>
      <c r="U65" s="109">
        <v>72</v>
      </c>
      <c r="V65" s="109"/>
      <c r="W65" s="109"/>
    </row>
    <row r="66" spans="1:23" s="6" customFormat="1" ht="12.75" customHeight="1" x14ac:dyDescent="0.2">
      <c r="A66" s="149" t="s">
        <v>297</v>
      </c>
      <c r="B66" s="152" t="s">
        <v>298</v>
      </c>
      <c r="C66" s="246"/>
      <c r="D66" s="246" t="s">
        <v>357</v>
      </c>
      <c r="E66" s="246"/>
      <c r="F66" s="246"/>
      <c r="G66" s="165">
        <v>96</v>
      </c>
      <c r="H66" s="165">
        <v>20</v>
      </c>
      <c r="I66" s="165">
        <v>96</v>
      </c>
      <c r="J66" s="165">
        <v>70</v>
      </c>
      <c r="K66" s="166"/>
      <c r="L66" s="170">
        <v>26</v>
      </c>
      <c r="M66" s="170"/>
      <c r="N66" s="170"/>
      <c r="O66" s="170"/>
      <c r="P66" s="171"/>
      <c r="Q66" s="109"/>
      <c r="R66" s="172"/>
      <c r="S66" s="109"/>
      <c r="T66" s="172"/>
      <c r="U66" s="109"/>
      <c r="V66" s="109">
        <v>96</v>
      </c>
      <c r="W66" s="109"/>
    </row>
    <row r="67" spans="1:23" s="6" customFormat="1" ht="12.75" customHeight="1" x14ac:dyDescent="0.2">
      <c r="A67" s="149" t="s">
        <v>204</v>
      </c>
      <c r="B67" s="152" t="s">
        <v>79</v>
      </c>
      <c r="C67" s="246" t="s">
        <v>354</v>
      </c>
      <c r="D67" s="246"/>
      <c r="E67" s="246"/>
      <c r="F67" s="246"/>
      <c r="G67" s="165">
        <v>144</v>
      </c>
      <c r="H67" s="165"/>
      <c r="I67" s="165">
        <v>144</v>
      </c>
      <c r="J67" s="165"/>
      <c r="K67" s="166"/>
      <c r="L67" s="170"/>
      <c r="M67" s="170"/>
      <c r="N67" s="170">
        <v>144</v>
      </c>
      <c r="O67" s="170"/>
      <c r="P67" s="171"/>
      <c r="Q67" s="109"/>
      <c r="R67" s="172"/>
      <c r="S67" s="109"/>
      <c r="T67" s="172"/>
      <c r="U67" s="109"/>
      <c r="V67" s="109">
        <v>144</v>
      </c>
      <c r="W67" s="109"/>
    </row>
    <row r="68" spans="1:23" s="6" customFormat="1" ht="12.75" customHeight="1" x14ac:dyDescent="0.2">
      <c r="A68" s="149" t="s">
        <v>206</v>
      </c>
      <c r="B68" s="152" t="s">
        <v>80</v>
      </c>
      <c r="C68" s="246" t="s">
        <v>354</v>
      </c>
      <c r="D68" s="246"/>
      <c r="E68" s="246"/>
      <c r="F68" s="246"/>
      <c r="G68" s="165">
        <v>144</v>
      </c>
      <c r="H68" s="165"/>
      <c r="I68" s="165">
        <v>144</v>
      </c>
      <c r="J68" s="165"/>
      <c r="K68" s="166"/>
      <c r="L68" s="170"/>
      <c r="M68" s="170"/>
      <c r="N68" s="170">
        <v>144</v>
      </c>
      <c r="O68" s="170"/>
      <c r="P68" s="171"/>
      <c r="Q68" s="109"/>
      <c r="R68" s="172"/>
      <c r="S68" s="109"/>
      <c r="T68" s="172"/>
      <c r="U68" s="109"/>
      <c r="V68" s="109">
        <v>144</v>
      </c>
      <c r="W68" s="109"/>
    </row>
    <row r="69" spans="1:23" s="6" customFormat="1" ht="12.75" customHeight="1" x14ac:dyDescent="0.2">
      <c r="A69" s="149" t="s">
        <v>314</v>
      </c>
      <c r="B69" s="152" t="s">
        <v>315</v>
      </c>
      <c r="C69" s="246"/>
      <c r="D69" s="246" t="s">
        <v>360</v>
      </c>
      <c r="E69" s="246"/>
      <c r="F69" s="246"/>
      <c r="G69" s="165">
        <v>10</v>
      </c>
      <c r="H69" s="165"/>
      <c r="I69" s="165">
        <v>10</v>
      </c>
      <c r="J69" s="165"/>
      <c r="K69" s="166"/>
      <c r="L69" s="170"/>
      <c r="M69" s="170"/>
      <c r="N69" s="170"/>
      <c r="O69" s="170"/>
      <c r="P69" s="171">
        <v>10</v>
      </c>
      <c r="Q69" s="109"/>
      <c r="R69" s="172"/>
      <c r="S69" s="109"/>
      <c r="T69" s="172"/>
      <c r="U69" s="109"/>
      <c r="V69" s="109">
        <v>10</v>
      </c>
      <c r="W69" s="109"/>
    </row>
    <row r="70" spans="1:23" s="6" customFormat="1" ht="21" x14ac:dyDescent="0.2">
      <c r="A70" s="161" t="s">
        <v>72</v>
      </c>
      <c r="B70" s="168" t="s">
        <v>299</v>
      </c>
      <c r="C70" s="292"/>
      <c r="D70" s="292"/>
      <c r="E70" s="292"/>
      <c r="F70" s="292"/>
      <c r="G70" s="293">
        <f>G71+G72+G73+G74+G75</f>
        <v>388</v>
      </c>
      <c r="H70" s="293">
        <f>H71+H72+H73+H74+H75+H76</f>
        <v>44</v>
      </c>
      <c r="I70" s="293">
        <f>I71+I72+I73+I74+I75</f>
        <v>388</v>
      </c>
      <c r="J70" s="293">
        <f>J71+J72+J73+J74+J75+J76</f>
        <v>142</v>
      </c>
      <c r="K70" s="293">
        <f t="shared" ref="K70:P70" si="3">K71+K72+K73+K74+K75+K76</f>
        <v>0</v>
      </c>
      <c r="L70" s="293">
        <f t="shared" si="3"/>
        <v>30</v>
      </c>
      <c r="M70" s="293">
        <f t="shared" si="3"/>
        <v>20</v>
      </c>
      <c r="N70" s="293">
        <f t="shared" si="3"/>
        <v>216</v>
      </c>
      <c r="O70" s="293">
        <f t="shared" si="3"/>
        <v>0</v>
      </c>
      <c r="P70" s="293">
        <f t="shared" si="3"/>
        <v>15</v>
      </c>
      <c r="Q70" s="164"/>
      <c r="R70" s="169"/>
      <c r="S70" s="164">
        <f>S71+S72+S73+S75+S76</f>
        <v>0</v>
      </c>
      <c r="T70" s="169">
        <f>T71+T72+T73+T75+T76</f>
        <v>0</v>
      </c>
      <c r="U70" s="164">
        <f>U71+U72+U73+U75+U76</f>
        <v>0</v>
      </c>
      <c r="V70" s="164">
        <f>V71+V72+V73+V75+V76</f>
        <v>0</v>
      </c>
      <c r="W70" s="164">
        <f>W71+W72+W73</f>
        <v>172</v>
      </c>
    </row>
    <row r="71" spans="1:23" s="6" customFormat="1" ht="18.75" customHeight="1" x14ac:dyDescent="0.2">
      <c r="A71" s="289" t="s">
        <v>104</v>
      </c>
      <c r="B71" s="290" t="s">
        <v>300</v>
      </c>
      <c r="C71" s="291" t="s">
        <v>355</v>
      </c>
      <c r="D71" s="291"/>
      <c r="E71" s="291"/>
      <c r="F71" s="291"/>
      <c r="G71" s="115">
        <v>54</v>
      </c>
      <c r="H71" s="115">
        <v>14</v>
      </c>
      <c r="I71" s="115">
        <v>54</v>
      </c>
      <c r="J71" s="115">
        <v>44</v>
      </c>
      <c r="K71" s="115"/>
      <c r="L71" s="115">
        <v>10</v>
      </c>
      <c r="M71" s="115"/>
      <c r="N71" s="115"/>
      <c r="O71" s="115"/>
      <c r="P71" s="115"/>
      <c r="Q71" s="109"/>
      <c r="R71" s="109"/>
      <c r="S71" s="109"/>
      <c r="T71" s="109"/>
      <c r="U71" s="109"/>
      <c r="V71" s="109"/>
      <c r="W71" s="109">
        <v>54</v>
      </c>
    </row>
    <row r="72" spans="1:23" s="6" customFormat="1" ht="28.5" customHeight="1" x14ac:dyDescent="0.2">
      <c r="A72" s="149" t="s">
        <v>105</v>
      </c>
      <c r="B72" s="150" t="s">
        <v>301</v>
      </c>
      <c r="C72" s="245"/>
      <c r="D72" s="450" t="s">
        <v>361</v>
      </c>
      <c r="E72" s="245"/>
      <c r="F72" s="245"/>
      <c r="G72" s="165">
        <v>64</v>
      </c>
      <c r="H72" s="165">
        <v>16</v>
      </c>
      <c r="I72" s="165">
        <v>64</v>
      </c>
      <c r="J72" s="165">
        <v>54</v>
      </c>
      <c r="K72" s="166"/>
      <c r="L72" s="165">
        <v>10</v>
      </c>
      <c r="M72" s="165">
        <v>20</v>
      </c>
      <c r="N72" s="165"/>
      <c r="O72" s="165"/>
      <c r="P72" s="167">
        <v>5</v>
      </c>
      <c r="Q72" s="109"/>
      <c r="R72" s="109"/>
      <c r="S72" s="109"/>
      <c r="T72" s="109"/>
      <c r="U72" s="80"/>
      <c r="V72" s="80"/>
      <c r="W72" s="80">
        <v>64</v>
      </c>
    </row>
    <row r="73" spans="1:23" s="6" customFormat="1" ht="11.25" x14ac:dyDescent="0.2">
      <c r="A73" s="149" t="s">
        <v>302</v>
      </c>
      <c r="B73" s="150" t="s">
        <v>303</v>
      </c>
      <c r="C73" s="245"/>
      <c r="D73" s="451"/>
      <c r="E73" s="245"/>
      <c r="F73" s="245"/>
      <c r="G73" s="165">
        <v>54</v>
      </c>
      <c r="H73" s="165">
        <v>14</v>
      </c>
      <c r="I73" s="165">
        <v>54</v>
      </c>
      <c r="J73" s="165">
        <v>44</v>
      </c>
      <c r="K73" s="166"/>
      <c r="L73" s="165">
        <v>10</v>
      </c>
      <c r="M73" s="165"/>
      <c r="N73" s="165"/>
      <c r="O73" s="165"/>
      <c r="P73" s="167"/>
      <c r="Q73" s="109"/>
      <c r="R73" s="109"/>
      <c r="S73" s="109"/>
      <c r="T73" s="109"/>
      <c r="U73" s="80"/>
      <c r="V73" s="80"/>
      <c r="W73" s="80">
        <v>54</v>
      </c>
    </row>
    <row r="74" spans="1:23" s="6" customFormat="1" ht="11.25" x14ac:dyDescent="0.2">
      <c r="A74" s="149" t="s">
        <v>340</v>
      </c>
      <c r="B74" s="152" t="s">
        <v>79</v>
      </c>
      <c r="C74" s="245" t="s">
        <v>344</v>
      </c>
      <c r="D74" s="246"/>
      <c r="E74" s="246"/>
      <c r="F74" s="246"/>
      <c r="G74" s="165">
        <v>72</v>
      </c>
      <c r="H74" s="165"/>
      <c r="I74" s="165">
        <v>72</v>
      </c>
      <c r="J74" s="165"/>
      <c r="K74" s="166"/>
      <c r="L74" s="170"/>
      <c r="M74" s="170"/>
      <c r="N74" s="170">
        <v>72</v>
      </c>
      <c r="O74" s="170"/>
      <c r="P74" s="171"/>
      <c r="Q74" s="109"/>
      <c r="R74" s="172"/>
      <c r="S74" s="109"/>
      <c r="T74" s="172"/>
      <c r="U74" s="80"/>
      <c r="V74" s="80"/>
      <c r="W74" s="80">
        <v>72</v>
      </c>
    </row>
    <row r="75" spans="1:23" s="6" customFormat="1" ht="11.25" x14ac:dyDescent="0.2">
      <c r="A75" s="149" t="s">
        <v>205</v>
      </c>
      <c r="B75" s="152" t="s">
        <v>80</v>
      </c>
      <c r="C75" s="245" t="s">
        <v>344</v>
      </c>
      <c r="D75" s="246"/>
      <c r="E75" s="246"/>
      <c r="F75" s="246"/>
      <c r="G75" s="165">
        <v>144</v>
      </c>
      <c r="H75" s="165"/>
      <c r="I75" s="165">
        <v>144</v>
      </c>
      <c r="J75" s="165"/>
      <c r="K75" s="166"/>
      <c r="L75" s="170"/>
      <c r="M75" s="170"/>
      <c r="N75" s="170">
        <v>144</v>
      </c>
      <c r="O75" s="170"/>
      <c r="P75" s="171"/>
      <c r="Q75" s="109"/>
      <c r="R75" s="172"/>
      <c r="S75" s="109"/>
      <c r="T75" s="172"/>
      <c r="U75" s="80"/>
      <c r="V75" s="80"/>
      <c r="W75" s="80">
        <v>144</v>
      </c>
    </row>
    <row r="76" spans="1:23" s="6" customFormat="1" ht="11.25" x14ac:dyDescent="0.2">
      <c r="A76" s="149" t="s">
        <v>316</v>
      </c>
      <c r="B76" s="152" t="s">
        <v>317</v>
      </c>
      <c r="C76" s="246"/>
      <c r="D76" s="246" t="s">
        <v>360</v>
      </c>
      <c r="E76" s="246"/>
      <c r="F76" s="246"/>
      <c r="G76" s="165">
        <v>10</v>
      </c>
      <c r="H76" s="165"/>
      <c r="I76" s="165">
        <v>10</v>
      </c>
      <c r="J76" s="165"/>
      <c r="K76" s="166"/>
      <c r="L76" s="170"/>
      <c r="M76" s="170"/>
      <c r="N76" s="170"/>
      <c r="O76" s="170"/>
      <c r="P76" s="171">
        <v>10</v>
      </c>
      <c r="Q76" s="109"/>
      <c r="R76" s="172"/>
      <c r="S76" s="109"/>
      <c r="T76" s="172"/>
      <c r="U76" s="80"/>
      <c r="V76" s="80"/>
      <c r="W76" s="80">
        <v>10</v>
      </c>
    </row>
    <row r="77" spans="1:23" s="6" customFormat="1" ht="21" x14ac:dyDescent="0.2">
      <c r="A77" s="161" t="s">
        <v>73</v>
      </c>
      <c r="B77" s="168" t="s">
        <v>304</v>
      </c>
      <c r="C77" s="292"/>
      <c r="D77" s="292"/>
      <c r="E77" s="292"/>
      <c r="F77" s="292"/>
      <c r="G77" s="293">
        <f>G78+G79+G80+G81+G82+G83</f>
        <v>432</v>
      </c>
      <c r="H77" s="293">
        <f>H78+H79+H80+H81+H82+H83+H84</f>
        <v>56</v>
      </c>
      <c r="I77" s="293">
        <f>I78+I79+I80+I81+I82+I83</f>
        <v>432</v>
      </c>
      <c r="J77" s="293">
        <f>J78+J79+J80+J81+J82+J83+J84</f>
        <v>166</v>
      </c>
      <c r="K77" s="293">
        <f t="shared" ref="K77:P77" si="4">K78+K79+K80+K81+K82+K83+K84</f>
        <v>0</v>
      </c>
      <c r="L77" s="293">
        <f t="shared" si="4"/>
        <v>50</v>
      </c>
      <c r="M77" s="293">
        <f t="shared" si="4"/>
        <v>0</v>
      </c>
      <c r="N77" s="293">
        <f t="shared" si="4"/>
        <v>216</v>
      </c>
      <c r="O77" s="293">
        <f t="shared" si="4"/>
        <v>0</v>
      </c>
      <c r="P77" s="293">
        <f t="shared" si="4"/>
        <v>20</v>
      </c>
      <c r="Q77" s="164"/>
      <c r="R77" s="169"/>
      <c r="S77" s="164">
        <f>S78+S79+S80+S81+S83+S84</f>
        <v>0</v>
      </c>
      <c r="T77" s="169">
        <f>T78+T79+T80+T81+T83+T84</f>
        <v>0</v>
      </c>
      <c r="U77" s="164">
        <f>U78+U79+U80+U81+U83+U84</f>
        <v>0</v>
      </c>
      <c r="V77" s="164">
        <f>V78+V79+V80+V81+V83+V84</f>
        <v>0</v>
      </c>
      <c r="W77" s="164">
        <f>W78+W79+W80+W81</f>
        <v>216</v>
      </c>
    </row>
    <row r="78" spans="1:23" s="6" customFormat="1" ht="11.25" x14ac:dyDescent="0.2">
      <c r="A78" s="290" t="s">
        <v>106</v>
      </c>
      <c r="B78" s="174" t="s">
        <v>305</v>
      </c>
      <c r="C78" s="254"/>
      <c r="D78" s="452" t="s">
        <v>361</v>
      </c>
      <c r="E78" s="254"/>
      <c r="F78" s="254"/>
      <c r="G78" s="115">
        <v>54</v>
      </c>
      <c r="H78" s="115">
        <v>14</v>
      </c>
      <c r="I78" s="115">
        <v>54</v>
      </c>
      <c r="J78" s="115">
        <v>44</v>
      </c>
      <c r="K78" s="115"/>
      <c r="L78" s="115">
        <v>10</v>
      </c>
      <c r="M78" s="115"/>
      <c r="N78" s="115"/>
      <c r="O78" s="115"/>
      <c r="P78" s="115">
        <v>5</v>
      </c>
      <c r="Q78" s="109"/>
      <c r="R78" s="172"/>
      <c r="S78" s="109"/>
      <c r="T78" s="172"/>
      <c r="U78" s="109"/>
      <c r="V78" s="109"/>
      <c r="W78" s="109">
        <v>54</v>
      </c>
    </row>
    <row r="79" spans="1:23" s="6" customFormat="1" ht="11.25" x14ac:dyDescent="0.2">
      <c r="A79" s="149" t="s">
        <v>306</v>
      </c>
      <c r="B79" s="152" t="s">
        <v>307</v>
      </c>
      <c r="C79" s="246"/>
      <c r="D79" s="453"/>
      <c r="E79" s="246"/>
      <c r="F79" s="246"/>
      <c r="G79" s="165">
        <v>54</v>
      </c>
      <c r="H79" s="165">
        <v>14</v>
      </c>
      <c r="I79" s="165">
        <v>54</v>
      </c>
      <c r="J79" s="165">
        <v>44</v>
      </c>
      <c r="K79" s="166"/>
      <c r="L79" s="170">
        <v>10</v>
      </c>
      <c r="M79" s="170"/>
      <c r="N79" s="170"/>
      <c r="O79" s="170"/>
      <c r="P79" s="171">
        <v>5</v>
      </c>
      <c r="Q79" s="109"/>
      <c r="R79" s="172"/>
      <c r="S79" s="109"/>
      <c r="T79" s="172"/>
      <c r="U79" s="80"/>
      <c r="V79" s="80"/>
      <c r="W79" s="80">
        <v>54</v>
      </c>
    </row>
    <row r="80" spans="1:23" s="6" customFormat="1" ht="11.25" x14ac:dyDescent="0.2">
      <c r="A80" s="149" t="s">
        <v>308</v>
      </c>
      <c r="B80" s="152" t="s">
        <v>309</v>
      </c>
      <c r="C80" s="246"/>
      <c r="D80" s="450" t="s">
        <v>361</v>
      </c>
      <c r="E80" s="246"/>
      <c r="F80" s="246"/>
      <c r="G80" s="165">
        <v>54</v>
      </c>
      <c r="H80" s="165">
        <v>14</v>
      </c>
      <c r="I80" s="165">
        <v>54</v>
      </c>
      <c r="J80" s="165">
        <v>34</v>
      </c>
      <c r="K80" s="166"/>
      <c r="L80" s="170">
        <v>20</v>
      </c>
      <c r="M80" s="170"/>
      <c r="N80" s="170"/>
      <c r="O80" s="170"/>
      <c r="P80" s="171"/>
      <c r="Q80" s="109"/>
      <c r="R80" s="172"/>
      <c r="S80" s="109"/>
      <c r="T80" s="172"/>
      <c r="U80" s="80"/>
      <c r="V80" s="80"/>
      <c r="W80" s="80">
        <v>54</v>
      </c>
    </row>
    <row r="81" spans="1:23" s="6" customFormat="1" ht="11.25" x14ac:dyDescent="0.2">
      <c r="A81" s="149" t="s">
        <v>310</v>
      </c>
      <c r="B81" s="152" t="s">
        <v>311</v>
      </c>
      <c r="C81" s="246"/>
      <c r="D81" s="451"/>
      <c r="E81" s="246"/>
      <c r="F81" s="246"/>
      <c r="G81" s="165">
        <v>54</v>
      </c>
      <c r="H81" s="165">
        <v>14</v>
      </c>
      <c r="I81" s="165">
        <v>54</v>
      </c>
      <c r="J81" s="165">
        <v>44</v>
      </c>
      <c r="K81" s="166"/>
      <c r="L81" s="170">
        <v>10</v>
      </c>
      <c r="M81" s="170"/>
      <c r="N81" s="170"/>
      <c r="O81" s="170"/>
      <c r="P81" s="171"/>
      <c r="Q81" s="109"/>
      <c r="R81" s="172"/>
      <c r="S81" s="109"/>
      <c r="T81" s="172"/>
      <c r="U81" s="80"/>
      <c r="V81" s="80"/>
      <c r="W81" s="80">
        <v>54</v>
      </c>
    </row>
    <row r="82" spans="1:23" s="6" customFormat="1" ht="11.25" x14ac:dyDescent="0.2">
      <c r="A82" s="149" t="s">
        <v>339</v>
      </c>
      <c r="B82" s="152" t="s">
        <v>79</v>
      </c>
      <c r="C82" s="246" t="s">
        <v>344</v>
      </c>
      <c r="D82" s="246"/>
      <c r="E82" s="246"/>
      <c r="F82" s="246"/>
      <c r="G82" s="165">
        <v>72</v>
      </c>
      <c r="H82" s="165"/>
      <c r="I82" s="165">
        <v>72</v>
      </c>
      <c r="J82" s="165"/>
      <c r="K82" s="166"/>
      <c r="L82" s="170"/>
      <c r="M82" s="170"/>
      <c r="N82" s="170">
        <v>72</v>
      </c>
      <c r="O82" s="170"/>
      <c r="P82" s="171"/>
      <c r="Q82" s="109"/>
      <c r="R82" s="172"/>
      <c r="S82" s="109"/>
      <c r="T82" s="172"/>
      <c r="U82" s="80"/>
      <c r="V82" s="80"/>
      <c r="W82" s="80">
        <v>72</v>
      </c>
    </row>
    <row r="83" spans="1:23" s="6" customFormat="1" ht="11.25" x14ac:dyDescent="0.2">
      <c r="A83" s="149" t="s">
        <v>312</v>
      </c>
      <c r="B83" s="152" t="s">
        <v>80</v>
      </c>
      <c r="C83" s="246" t="s">
        <v>344</v>
      </c>
      <c r="D83" s="246"/>
      <c r="E83" s="246"/>
      <c r="F83" s="246"/>
      <c r="G83" s="165">
        <v>144</v>
      </c>
      <c r="H83" s="165"/>
      <c r="I83" s="165">
        <v>144</v>
      </c>
      <c r="J83" s="165"/>
      <c r="K83" s="166"/>
      <c r="L83" s="170"/>
      <c r="M83" s="170"/>
      <c r="N83" s="170">
        <v>144</v>
      </c>
      <c r="O83" s="170"/>
      <c r="P83" s="171"/>
      <c r="Q83" s="109"/>
      <c r="R83" s="172"/>
      <c r="S83" s="109"/>
      <c r="T83" s="172"/>
      <c r="U83" s="80"/>
      <c r="V83" s="80"/>
      <c r="W83" s="80">
        <v>144</v>
      </c>
    </row>
    <row r="84" spans="1:23" s="6" customFormat="1" ht="11.25" x14ac:dyDescent="0.2">
      <c r="A84" s="149" t="s">
        <v>318</v>
      </c>
      <c r="B84" s="152" t="s">
        <v>319</v>
      </c>
      <c r="C84" s="246"/>
      <c r="D84" s="246" t="s">
        <v>360</v>
      </c>
      <c r="E84" s="246"/>
      <c r="F84" s="246"/>
      <c r="G84" s="165">
        <v>10</v>
      </c>
      <c r="H84" s="165"/>
      <c r="I84" s="165">
        <v>10</v>
      </c>
      <c r="J84" s="165"/>
      <c r="K84" s="166"/>
      <c r="L84" s="170"/>
      <c r="M84" s="170"/>
      <c r="N84" s="170"/>
      <c r="O84" s="170"/>
      <c r="P84" s="171">
        <v>10</v>
      </c>
      <c r="Q84" s="109"/>
      <c r="R84" s="172"/>
      <c r="S84" s="109"/>
      <c r="T84" s="172"/>
      <c r="U84" s="80"/>
      <c r="V84" s="80"/>
      <c r="W84" s="80">
        <v>10</v>
      </c>
    </row>
    <row r="85" spans="1:23" s="6" customFormat="1" ht="21" x14ac:dyDescent="0.2">
      <c r="A85" s="161" t="s">
        <v>76</v>
      </c>
      <c r="B85" s="168" t="s">
        <v>313</v>
      </c>
      <c r="C85" s="253"/>
      <c r="D85" s="253"/>
      <c r="E85" s="253"/>
      <c r="F85" s="253"/>
      <c r="G85" s="163">
        <f>G86+G87+G88</f>
        <v>368</v>
      </c>
      <c r="H85" s="163">
        <f>H86+H87+H88+H89</f>
        <v>14</v>
      </c>
      <c r="I85" s="163">
        <f>I86+I87+I88</f>
        <v>368</v>
      </c>
      <c r="J85" s="163">
        <f>J86+J87+J88+J89</f>
        <v>60</v>
      </c>
      <c r="K85" s="163">
        <f t="shared" ref="K85:P85" si="5">K86+K87+K88+K89</f>
        <v>0</v>
      </c>
      <c r="L85" s="163">
        <f t="shared" si="5"/>
        <v>20</v>
      </c>
      <c r="M85" s="163">
        <f t="shared" si="5"/>
        <v>0</v>
      </c>
      <c r="N85" s="163">
        <f t="shared" si="5"/>
        <v>288</v>
      </c>
      <c r="O85" s="163">
        <f t="shared" si="5"/>
        <v>0</v>
      </c>
      <c r="P85" s="163">
        <f t="shared" si="5"/>
        <v>15</v>
      </c>
      <c r="Q85" s="294"/>
      <c r="R85" s="294"/>
      <c r="S85" s="294">
        <f>S86+S87+S88+S89</f>
        <v>64</v>
      </c>
      <c r="T85" s="294">
        <f>T86</f>
        <v>0</v>
      </c>
      <c r="U85" s="294">
        <f>U86+U87+U88+U89</f>
        <v>154</v>
      </c>
      <c r="V85" s="294">
        <f>V86</f>
        <v>0</v>
      </c>
      <c r="W85" s="294">
        <f>W86+W87+W88+W89</f>
        <v>0</v>
      </c>
    </row>
    <row r="86" spans="1:23" s="6" customFormat="1" ht="11.25" x14ac:dyDescent="0.2">
      <c r="A86" s="288" t="s">
        <v>125</v>
      </c>
      <c r="B86" s="295" t="s">
        <v>342</v>
      </c>
      <c r="C86" s="296" t="s">
        <v>349</v>
      </c>
      <c r="D86" s="296"/>
      <c r="E86" s="296"/>
      <c r="F86" s="296"/>
      <c r="G86" s="183">
        <v>80</v>
      </c>
      <c r="H86" s="183">
        <v>14</v>
      </c>
      <c r="I86" s="183">
        <v>80</v>
      </c>
      <c r="J86" s="183">
        <v>60</v>
      </c>
      <c r="K86" s="183"/>
      <c r="L86" s="183">
        <v>20</v>
      </c>
      <c r="M86" s="183"/>
      <c r="N86" s="183"/>
      <c r="O86" s="183"/>
      <c r="P86" s="183">
        <v>5</v>
      </c>
      <c r="Q86" s="109"/>
      <c r="R86" s="109"/>
      <c r="S86" s="109">
        <v>64</v>
      </c>
      <c r="T86" s="109">
        <v>0</v>
      </c>
      <c r="U86" s="109"/>
      <c r="V86" s="109"/>
      <c r="W86" s="109"/>
    </row>
    <row r="87" spans="1:23" s="6" customFormat="1" ht="11.25" x14ac:dyDescent="0.2">
      <c r="A87" s="149" t="s">
        <v>320</v>
      </c>
      <c r="B87" s="152" t="s">
        <v>79</v>
      </c>
      <c r="C87" s="246" t="s">
        <v>350</v>
      </c>
      <c r="D87" s="246"/>
      <c r="E87" s="246"/>
      <c r="F87" s="246"/>
      <c r="G87" s="165">
        <v>144</v>
      </c>
      <c r="H87" s="165"/>
      <c r="I87" s="165">
        <v>144</v>
      </c>
      <c r="J87" s="165"/>
      <c r="K87" s="166"/>
      <c r="L87" s="165"/>
      <c r="M87" s="165"/>
      <c r="N87" s="165">
        <v>144</v>
      </c>
      <c r="O87" s="165"/>
      <c r="P87" s="173"/>
      <c r="Q87" s="109"/>
      <c r="R87" s="109"/>
      <c r="S87" s="109"/>
      <c r="T87" s="109">
        <v>144</v>
      </c>
      <c r="U87" s="80"/>
      <c r="V87" s="80"/>
      <c r="W87" s="80"/>
    </row>
    <row r="88" spans="1:23" s="6" customFormat="1" ht="11.25" x14ac:dyDescent="0.2">
      <c r="A88" s="149" t="s">
        <v>321</v>
      </c>
      <c r="B88" s="152" t="s">
        <v>80</v>
      </c>
      <c r="C88" s="246" t="s">
        <v>345</v>
      </c>
      <c r="D88" s="246"/>
      <c r="E88" s="246"/>
      <c r="F88" s="246"/>
      <c r="G88" s="165">
        <v>144</v>
      </c>
      <c r="H88" s="165"/>
      <c r="I88" s="165">
        <v>144</v>
      </c>
      <c r="J88" s="165"/>
      <c r="K88" s="166"/>
      <c r="L88" s="165"/>
      <c r="M88" s="165"/>
      <c r="N88" s="165">
        <v>144</v>
      </c>
      <c r="O88" s="165"/>
      <c r="P88" s="173"/>
      <c r="Q88" s="109"/>
      <c r="R88" s="109"/>
      <c r="S88" s="109"/>
      <c r="T88" s="109">
        <v>0</v>
      </c>
      <c r="U88" s="80">
        <v>144</v>
      </c>
      <c r="V88" s="80"/>
      <c r="W88" s="80"/>
    </row>
    <row r="89" spans="1:23" s="6" customFormat="1" ht="11.25" x14ac:dyDescent="0.2">
      <c r="A89" s="149" t="s">
        <v>322</v>
      </c>
      <c r="B89" s="152" t="s">
        <v>323</v>
      </c>
      <c r="C89" s="246"/>
      <c r="D89" s="246" t="s">
        <v>360</v>
      </c>
      <c r="E89" s="246"/>
      <c r="F89" s="246"/>
      <c r="G89" s="165">
        <v>10</v>
      </c>
      <c r="H89" s="165"/>
      <c r="I89" s="165">
        <v>10</v>
      </c>
      <c r="J89" s="165"/>
      <c r="K89" s="166"/>
      <c r="L89" s="165"/>
      <c r="M89" s="165"/>
      <c r="N89" s="165"/>
      <c r="O89" s="165"/>
      <c r="P89" s="173">
        <v>10</v>
      </c>
      <c r="Q89" s="109"/>
      <c r="R89" s="109"/>
      <c r="S89" s="109"/>
      <c r="T89" s="109">
        <v>0</v>
      </c>
      <c r="U89" s="80">
        <v>10</v>
      </c>
      <c r="V89" s="80"/>
      <c r="W89" s="80"/>
    </row>
    <row r="90" spans="1:23" s="6" customFormat="1" ht="11.25" x14ac:dyDescent="0.2">
      <c r="A90" s="187" t="s">
        <v>324</v>
      </c>
      <c r="B90" s="188" t="s">
        <v>108</v>
      </c>
      <c r="C90" s="252"/>
      <c r="D90" s="252"/>
      <c r="E90" s="252"/>
      <c r="F90" s="252"/>
      <c r="G90" s="189">
        <v>144</v>
      </c>
      <c r="H90" s="189"/>
      <c r="I90" s="189">
        <v>144</v>
      </c>
      <c r="J90" s="189"/>
      <c r="K90" s="190"/>
      <c r="L90" s="189"/>
      <c r="M90" s="189"/>
      <c r="N90" s="189"/>
      <c r="O90" s="189"/>
      <c r="P90" s="192"/>
      <c r="Q90" s="191"/>
      <c r="R90" s="191"/>
      <c r="S90" s="191"/>
      <c r="T90" s="191"/>
      <c r="U90" s="191"/>
      <c r="V90" s="191"/>
      <c r="W90" s="191">
        <v>144</v>
      </c>
    </row>
    <row r="91" spans="1:23" s="6" customFormat="1" ht="11.25" x14ac:dyDescent="0.2">
      <c r="A91" s="187" t="s">
        <v>325</v>
      </c>
      <c r="B91" s="188" t="s">
        <v>81</v>
      </c>
      <c r="C91" s="252"/>
      <c r="D91" s="252"/>
      <c r="E91" s="252"/>
      <c r="F91" s="252"/>
      <c r="G91" s="189">
        <v>80</v>
      </c>
      <c r="H91" s="189"/>
      <c r="I91" s="189">
        <v>80</v>
      </c>
      <c r="J91" s="189"/>
      <c r="K91" s="190"/>
      <c r="L91" s="189"/>
      <c r="M91" s="189"/>
      <c r="N91" s="189"/>
      <c r="O91" s="189"/>
      <c r="P91" s="192"/>
      <c r="Q91" s="191"/>
      <c r="R91" s="191"/>
      <c r="S91" s="191"/>
      <c r="T91" s="191"/>
      <c r="U91" s="191"/>
      <c r="V91" s="191"/>
      <c r="W91" s="191">
        <v>80</v>
      </c>
    </row>
    <row r="92" spans="1:23" s="6" customFormat="1" ht="12.75" customHeight="1" x14ac:dyDescent="0.2">
      <c r="A92" s="446" t="s">
        <v>326</v>
      </c>
      <c r="B92" s="188" t="s">
        <v>327</v>
      </c>
      <c r="C92" s="252"/>
      <c r="D92" s="252"/>
      <c r="E92" s="252"/>
      <c r="F92" s="252"/>
      <c r="G92" s="446">
        <v>216</v>
      </c>
      <c r="H92" s="189"/>
      <c r="I92" s="446">
        <v>216</v>
      </c>
      <c r="J92" s="189"/>
      <c r="K92" s="190"/>
      <c r="L92" s="189"/>
      <c r="M92" s="189"/>
      <c r="N92" s="189"/>
      <c r="O92" s="189"/>
      <c r="P92" s="192"/>
      <c r="Q92" s="191"/>
      <c r="R92" s="191"/>
      <c r="S92" s="191"/>
      <c r="T92" s="191"/>
      <c r="U92" s="191"/>
      <c r="V92" s="191"/>
      <c r="W92" s="434">
        <v>216</v>
      </c>
    </row>
    <row r="93" spans="1:23" s="6" customFormat="1" ht="11.25" x14ac:dyDescent="0.2">
      <c r="A93" s="447"/>
      <c r="B93" s="188" t="s">
        <v>328</v>
      </c>
      <c r="C93" s="252"/>
      <c r="D93" s="252"/>
      <c r="E93" s="252"/>
      <c r="F93" s="252"/>
      <c r="G93" s="447"/>
      <c r="H93" s="189"/>
      <c r="I93" s="447"/>
      <c r="J93" s="189"/>
      <c r="K93" s="190"/>
      <c r="L93" s="189"/>
      <c r="M93" s="189"/>
      <c r="N93" s="189"/>
      <c r="O93" s="189"/>
      <c r="P93" s="192"/>
      <c r="Q93" s="191"/>
      <c r="R93" s="191"/>
      <c r="S93" s="191"/>
      <c r="T93" s="191"/>
      <c r="U93" s="191"/>
      <c r="V93" s="191"/>
      <c r="W93" s="435"/>
    </row>
    <row r="94" spans="1:23" s="6" customFormat="1" ht="11.25" x14ac:dyDescent="0.2">
      <c r="A94" s="175"/>
      <c r="B94" s="176" t="s">
        <v>233</v>
      </c>
      <c r="C94" s="255"/>
      <c r="D94" s="255"/>
      <c r="E94" s="255"/>
      <c r="F94" s="255"/>
      <c r="G94" s="177">
        <f>G12+G31+G37+G41+G58+G90+G92</f>
        <v>5940</v>
      </c>
      <c r="H94" s="177">
        <f>H31+H37+H41+H58</f>
        <v>544</v>
      </c>
      <c r="I94" s="177">
        <f>I12+I31+I37+I41+I58+I90+I92</f>
        <v>5868</v>
      </c>
      <c r="J94" s="177">
        <f>J12+J31+J37+J41+J58</f>
        <v>2735</v>
      </c>
      <c r="K94" s="177" t="e">
        <f>K31+K37+#REF!</f>
        <v>#REF!</v>
      </c>
      <c r="L94" s="177">
        <f>L12+L31+L37+L41+L58</f>
        <v>1765</v>
      </c>
      <c r="M94" s="177">
        <f>M58</f>
        <v>40</v>
      </c>
      <c r="N94" s="177">
        <f>N58</f>
        <v>1008</v>
      </c>
      <c r="O94" s="177"/>
      <c r="P94" s="177">
        <f>P12</f>
        <v>72</v>
      </c>
      <c r="Q94" s="177">
        <f>Q12</f>
        <v>615</v>
      </c>
      <c r="R94" s="177">
        <f>R12</f>
        <v>789</v>
      </c>
      <c r="S94" s="177">
        <f>S31+S37+S41+S59+S70+S77+S85</f>
        <v>576</v>
      </c>
      <c r="T94" s="177">
        <f>T31+T37+T41+T58</f>
        <v>724</v>
      </c>
      <c r="U94" s="177">
        <f>U31+U37+U41+U58-U85</f>
        <v>432</v>
      </c>
      <c r="V94" s="177">
        <f>V31+V37+V41+V58</f>
        <v>576</v>
      </c>
      <c r="W94" s="177">
        <f>W31+W37+W41+W58</f>
        <v>792</v>
      </c>
    </row>
    <row r="95" spans="1:23" s="6" customFormat="1" ht="11.25" x14ac:dyDescent="0.2">
      <c r="A95" s="175"/>
      <c r="B95" s="176" t="s">
        <v>234</v>
      </c>
      <c r="C95" s="256"/>
      <c r="D95" s="256"/>
      <c r="E95" s="256"/>
      <c r="F95" s="256"/>
      <c r="G95" s="177">
        <f>G94</f>
        <v>5940</v>
      </c>
      <c r="H95" s="178">
        <f>H94</f>
        <v>544</v>
      </c>
      <c r="I95" s="178">
        <f>I94</f>
        <v>5868</v>
      </c>
      <c r="J95" s="178">
        <f>J94</f>
        <v>2735</v>
      </c>
      <c r="K95" s="177"/>
      <c r="L95" s="177">
        <f>L94</f>
        <v>1765</v>
      </c>
      <c r="M95" s="177">
        <f>M94</f>
        <v>40</v>
      </c>
      <c r="N95" s="177">
        <f>N94</f>
        <v>1008</v>
      </c>
      <c r="O95" s="177"/>
      <c r="P95" s="177">
        <f>P94</f>
        <v>72</v>
      </c>
      <c r="Q95" s="177">
        <f>Q94</f>
        <v>615</v>
      </c>
      <c r="R95" s="177">
        <f>R94</f>
        <v>789</v>
      </c>
      <c r="S95" s="177">
        <f>S94+S67</f>
        <v>576</v>
      </c>
      <c r="T95" s="177">
        <f>T94+T67</f>
        <v>724</v>
      </c>
      <c r="U95" s="177">
        <f>U94+U68</f>
        <v>432</v>
      </c>
      <c r="V95" s="177">
        <f>V94+V88+V87</f>
        <v>576</v>
      </c>
      <c r="W95" s="177">
        <f>W94+W74+W75+W82+W83+W90+W92</f>
        <v>1584</v>
      </c>
    </row>
    <row r="96" spans="1:23" s="6" customFormat="1" ht="11.25" x14ac:dyDescent="0.2">
      <c r="A96" s="175"/>
      <c r="B96" s="176" t="s">
        <v>107</v>
      </c>
      <c r="C96" s="256"/>
      <c r="D96" s="256"/>
      <c r="E96" s="256"/>
      <c r="F96" s="256"/>
      <c r="G96" s="177"/>
      <c r="H96" s="178"/>
      <c r="I96" s="178"/>
      <c r="J96" s="178"/>
      <c r="K96" s="177"/>
      <c r="L96" s="177"/>
      <c r="M96" s="177"/>
      <c r="N96" s="177"/>
      <c r="O96" s="177"/>
      <c r="P96" s="177"/>
      <c r="Q96" s="179">
        <f>36</f>
        <v>36</v>
      </c>
      <c r="R96" s="179">
        <f>36</f>
        <v>36</v>
      </c>
      <c r="S96" s="179">
        <f>S94/S9</f>
        <v>36</v>
      </c>
      <c r="T96" s="179">
        <f>T94/20</f>
        <v>36.200000000000003</v>
      </c>
      <c r="U96" s="179">
        <f>U94/12</f>
        <v>36</v>
      </c>
      <c r="V96" s="179">
        <f>V94/16</f>
        <v>36</v>
      </c>
      <c r="W96" s="179">
        <f>W94/22</f>
        <v>36</v>
      </c>
    </row>
    <row r="97" spans="1:25" s="6" customFormat="1" ht="15" customHeight="1" x14ac:dyDescent="0.2">
      <c r="A97" s="180"/>
      <c r="B97" s="181"/>
      <c r="C97" s="218"/>
      <c r="D97" s="218"/>
      <c r="E97" s="218"/>
      <c r="F97" s="218"/>
      <c r="G97" s="115"/>
      <c r="H97" s="182"/>
      <c r="I97" s="182"/>
      <c r="J97" s="182"/>
      <c r="K97" s="183"/>
      <c r="L97" s="115"/>
      <c r="M97" s="115"/>
      <c r="N97" s="115"/>
      <c r="O97" s="115"/>
      <c r="P97" s="184"/>
      <c r="Q97" s="109"/>
      <c r="R97" s="109"/>
      <c r="S97" s="109"/>
      <c r="T97" s="109"/>
      <c r="U97" s="115"/>
      <c r="V97" s="115"/>
      <c r="W97" s="115"/>
      <c r="X97" s="96"/>
    </row>
    <row r="98" spans="1:25" s="6" customFormat="1" ht="14.45" customHeight="1" x14ac:dyDescent="0.2">
      <c r="A98" s="180"/>
      <c r="B98" s="181"/>
      <c r="C98" s="181"/>
      <c r="D98" s="181"/>
      <c r="E98" s="181"/>
      <c r="F98" s="181"/>
      <c r="G98" s="115"/>
      <c r="H98" s="115"/>
      <c r="I98" s="115"/>
      <c r="J98" s="115"/>
      <c r="K98" s="183"/>
      <c r="L98" s="115"/>
      <c r="M98" s="115"/>
      <c r="N98" s="115"/>
      <c r="O98" s="115"/>
      <c r="P98" s="115"/>
      <c r="Q98" s="109"/>
      <c r="R98" s="109"/>
      <c r="S98" s="109"/>
      <c r="T98" s="109"/>
      <c r="U98" s="115"/>
      <c r="V98" s="115"/>
      <c r="W98" s="115"/>
      <c r="X98" s="96"/>
    </row>
    <row r="99" spans="1:25" ht="22.15" customHeight="1" x14ac:dyDescent="0.2">
      <c r="A99" s="34"/>
      <c r="B99" s="117"/>
      <c r="C99" s="117"/>
      <c r="D99" s="117"/>
      <c r="E99" s="117"/>
      <c r="F99" s="117"/>
      <c r="G99" s="33"/>
      <c r="H99" s="33"/>
      <c r="I99" s="33"/>
      <c r="J99" s="33"/>
      <c r="K99" s="33"/>
      <c r="L99" s="33"/>
      <c r="M99" s="33"/>
      <c r="N99" s="33"/>
      <c r="O99" s="33"/>
      <c r="P99" s="33"/>
      <c r="Q99" s="39"/>
      <c r="R99" s="39"/>
      <c r="S99" s="39"/>
      <c r="T99" s="39"/>
      <c r="U99" s="39"/>
      <c r="V99" s="39"/>
      <c r="W99" s="39"/>
      <c r="X99" s="96"/>
      <c r="Y99" s="6"/>
    </row>
    <row r="100" spans="1:25" ht="22.15" customHeight="1" x14ac:dyDescent="0.2">
      <c r="A100" s="436" t="s">
        <v>197</v>
      </c>
      <c r="B100" s="437"/>
      <c r="C100" s="437"/>
      <c r="D100" s="437"/>
      <c r="E100" s="437"/>
      <c r="F100" s="437"/>
      <c r="G100" s="438"/>
      <c r="H100" s="214"/>
      <c r="I100" s="126"/>
      <c r="J100" s="431" t="s">
        <v>34</v>
      </c>
      <c r="K100" s="95"/>
      <c r="L100" s="428" t="s">
        <v>109</v>
      </c>
      <c r="M100" s="429"/>
      <c r="N100" s="429"/>
      <c r="O100" s="429"/>
      <c r="P100" s="430"/>
      <c r="Q100" s="297">
        <f t="shared" ref="Q100:W100" si="6">Q94</f>
        <v>615</v>
      </c>
      <c r="R100" s="297">
        <f t="shared" si="6"/>
        <v>789</v>
      </c>
      <c r="S100" s="297">
        <f t="shared" si="6"/>
        <v>576</v>
      </c>
      <c r="T100" s="297">
        <f t="shared" si="6"/>
        <v>724</v>
      </c>
      <c r="U100" s="297">
        <f t="shared" si="6"/>
        <v>432</v>
      </c>
      <c r="V100" s="297">
        <f t="shared" si="6"/>
        <v>576</v>
      </c>
      <c r="W100" s="297">
        <f t="shared" si="6"/>
        <v>792</v>
      </c>
      <c r="X100" s="96"/>
      <c r="Y100" s="6"/>
    </row>
    <row r="101" spans="1:25" ht="13.15" customHeight="1" x14ac:dyDescent="0.2">
      <c r="A101" s="203" t="s">
        <v>82</v>
      </c>
      <c r="B101" s="204"/>
      <c r="C101" s="204"/>
      <c r="D101" s="204"/>
      <c r="E101" s="204"/>
      <c r="F101" s="204"/>
      <c r="G101" s="205"/>
      <c r="H101" s="219"/>
      <c r="I101" s="51"/>
      <c r="J101" s="432"/>
      <c r="K101" s="95"/>
      <c r="L101" s="428" t="s">
        <v>110</v>
      </c>
      <c r="M101" s="429"/>
      <c r="N101" s="429"/>
      <c r="O101" s="429"/>
      <c r="P101" s="430"/>
      <c r="Q101" s="97">
        <v>0</v>
      </c>
      <c r="R101" s="97">
        <v>0</v>
      </c>
      <c r="S101" s="97">
        <v>0</v>
      </c>
      <c r="T101" s="97">
        <f>T67</f>
        <v>0</v>
      </c>
      <c r="U101" s="97">
        <v>0</v>
      </c>
      <c r="V101" s="97">
        <f>V87</f>
        <v>0</v>
      </c>
      <c r="W101" s="97">
        <f>W74+W82</f>
        <v>144</v>
      </c>
      <c r="X101" s="96"/>
      <c r="Y101" s="6"/>
    </row>
    <row r="102" spans="1:25" ht="12.6" customHeight="1" x14ac:dyDescent="0.2">
      <c r="A102" s="206" t="s">
        <v>111</v>
      </c>
      <c r="B102" s="207"/>
      <c r="C102" s="207"/>
      <c r="D102" s="207"/>
      <c r="E102" s="207"/>
      <c r="F102" s="207"/>
      <c r="G102" s="208"/>
      <c r="H102" s="212"/>
      <c r="I102" s="52"/>
      <c r="J102" s="432"/>
      <c r="K102" s="95"/>
      <c r="L102" s="428" t="s">
        <v>140</v>
      </c>
      <c r="M102" s="429"/>
      <c r="N102" s="429"/>
      <c r="O102" s="429"/>
      <c r="P102" s="430"/>
      <c r="Q102" s="97">
        <v>0</v>
      </c>
      <c r="R102" s="97">
        <v>0</v>
      </c>
      <c r="S102" s="97">
        <v>0</v>
      </c>
      <c r="T102" s="97">
        <v>0</v>
      </c>
      <c r="U102" s="97">
        <f>U68</f>
        <v>0</v>
      </c>
      <c r="V102" s="97">
        <f>V88</f>
        <v>0</v>
      </c>
      <c r="W102" s="97">
        <f>W75+W83</f>
        <v>288</v>
      </c>
      <c r="X102" s="96"/>
      <c r="Y102" s="6"/>
    </row>
    <row r="103" spans="1:25" x14ac:dyDescent="0.2">
      <c r="A103" s="201"/>
      <c r="B103" s="202"/>
      <c r="C103" s="211"/>
      <c r="D103" s="211"/>
      <c r="E103" s="211"/>
      <c r="F103" s="211"/>
      <c r="G103" s="209"/>
      <c r="H103" s="212"/>
      <c r="I103" s="52"/>
      <c r="J103" s="432"/>
      <c r="K103" s="95"/>
      <c r="L103" s="428" t="s">
        <v>141</v>
      </c>
      <c r="M103" s="429"/>
      <c r="N103" s="429"/>
      <c r="O103" s="429"/>
      <c r="P103" s="430"/>
      <c r="Q103" s="97"/>
      <c r="R103" s="97"/>
      <c r="S103" s="97"/>
      <c r="T103" s="97"/>
      <c r="U103" s="97"/>
      <c r="V103" s="97"/>
      <c r="W103" s="97">
        <f>W90</f>
        <v>144</v>
      </c>
      <c r="X103" s="96"/>
      <c r="Y103" s="6"/>
    </row>
    <row r="104" spans="1:25" x14ac:dyDescent="0.2">
      <c r="A104" s="201" t="s">
        <v>112</v>
      </c>
      <c r="B104" s="202"/>
      <c r="C104" s="211"/>
      <c r="D104" s="211"/>
      <c r="E104" s="211"/>
      <c r="F104" s="211"/>
      <c r="G104" s="209"/>
      <c r="H104" s="212"/>
      <c r="I104" s="52"/>
      <c r="J104" s="432"/>
      <c r="K104" s="95"/>
      <c r="L104" s="428" t="s">
        <v>113</v>
      </c>
      <c r="M104" s="429"/>
      <c r="N104" s="429"/>
      <c r="O104" s="429"/>
      <c r="P104" s="430"/>
      <c r="Q104" s="298">
        <v>0</v>
      </c>
      <c r="R104" s="298">
        <v>3</v>
      </c>
      <c r="S104" s="298">
        <v>1</v>
      </c>
      <c r="T104" s="298">
        <v>4</v>
      </c>
      <c r="U104" s="298">
        <v>2</v>
      </c>
      <c r="V104" s="298">
        <v>4</v>
      </c>
      <c r="W104" s="298">
        <v>4</v>
      </c>
    </row>
    <row r="105" spans="1:25" x14ac:dyDescent="0.2">
      <c r="A105" s="258" t="s">
        <v>193</v>
      </c>
      <c r="B105" s="259"/>
      <c r="C105" s="259"/>
      <c r="D105" s="259"/>
      <c r="E105" s="259"/>
      <c r="F105" s="259"/>
      <c r="G105" s="260"/>
      <c r="H105" s="212"/>
      <c r="I105" s="52"/>
      <c r="J105" s="432"/>
      <c r="K105" s="95"/>
      <c r="L105" s="428" t="s">
        <v>114</v>
      </c>
      <c r="M105" s="429"/>
      <c r="N105" s="429"/>
      <c r="O105" s="429"/>
      <c r="P105" s="430"/>
      <c r="Q105" s="298">
        <v>4</v>
      </c>
      <c r="R105" s="298">
        <v>8</v>
      </c>
      <c r="S105" s="298">
        <v>3</v>
      </c>
      <c r="T105" s="298">
        <v>5</v>
      </c>
      <c r="U105" s="298">
        <v>4</v>
      </c>
      <c r="V105" s="298">
        <v>4</v>
      </c>
      <c r="W105" s="298">
        <v>8</v>
      </c>
    </row>
    <row r="106" spans="1:25" x14ac:dyDescent="0.2">
      <c r="A106" s="261" t="s">
        <v>235</v>
      </c>
      <c r="B106" s="262"/>
      <c r="C106" s="262"/>
      <c r="D106" s="262"/>
      <c r="E106" s="262"/>
      <c r="F106" s="262"/>
      <c r="G106" s="263"/>
      <c r="H106" s="213"/>
      <c r="I106" s="53"/>
      <c r="J106" s="433"/>
      <c r="K106" s="95"/>
      <c r="L106" s="428" t="s">
        <v>115</v>
      </c>
      <c r="M106" s="429"/>
      <c r="N106" s="429"/>
      <c r="O106" s="429"/>
      <c r="P106" s="430"/>
      <c r="Q106" s="298">
        <v>2</v>
      </c>
      <c r="R106" s="298">
        <v>0</v>
      </c>
      <c r="S106" s="298">
        <v>2</v>
      </c>
      <c r="T106" s="298">
        <v>2</v>
      </c>
      <c r="U106" s="298">
        <v>2</v>
      </c>
      <c r="V106" s="298">
        <v>2</v>
      </c>
      <c r="W106" s="298">
        <v>2</v>
      </c>
    </row>
    <row r="107" spans="1:25" x14ac:dyDescent="0.2">
      <c r="A107" s="264" t="s">
        <v>236</v>
      </c>
      <c r="B107" s="265"/>
      <c r="C107" s="265"/>
      <c r="D107" s="265"/>
      <c r="E107" s="265"/>
      <c r="F107" s="265"/>
      <c r="G107" s="266"/>
      <c r="H107" s="257"/>
      <c r="I107" s="257"/>
      <c r="J107" s="257"/>
      <c r="K107" s="257"/>
      <c r="L107" s="257"/>
      <c r="M107" s="257"/>
      <c r="N107" s="257"/>
      <c r="O107" s="257"/>
      <c r="P107" s="257"/>
      <c r="Q107" s="257"/>
      <c r="R107" s="257"/>
      <c r="S107" s="257"/>
      <c r="T107" s="257"/>
      <c r="U107" s="257"/>
      <c r="V107" s="257"/>
      <c r="W107" s="257"/>
    </row>
    <row r="108" spans="1:25" x14ac:dyDescent="0.2">
      <c r="A108" s="261"/>
      <c r="B108" s="262"/>
      <c r="C108" s="262"/>
      <c r="D108" s="262"/>
      <c r="E108" s="262"/>
      <c r="F108" s="262"/>
      <c r="G108" s="263"/>
      <c r="H108" s="257"/>
      <c r="I108" s="257"/>
      <c r="J108" s="257"/>
      <c r="K108" s="257"/>
      <c r="L108" s="257"/>
      <c r="M108" s="257"/>
      <c r="N108" s="257"/>
      <c r="O108" s="257"/>
      <c r="P108" s="257"/>
      <c r="Q108" s="257"/>
      <c r="R108" s="257"/>
      <c r="S108" s="257"/>
      <c r="T108" s="257"/>
      <c r="U108" s="257"/>
      <c r="V108" s="257"/>
      <c r="W108" s="257"/>
    </row>
    <row r="109" spans="1:25" x14ac:dyDescent="0.2">
      <c r="B109" s="54"/>
      <c r="C109" s="54"/>
      <c r="D109" s="54"/>
      <c r="E109" s="54"/>
      <c r="F109" s="54"/>
    </row>
    <row r="110" spans="1:25" x14ac:dyDescent="0.2">
      <c r="B110" s="54"/>
      <c r="C110" s="54"/>
      <c r="D110" s="54"/>
      <c r="E110" s="54"/>
      <c r="F110" s="54"/>
    </row>
    <row r="111" spans="1:25" x14ac:dyDescent="0.2">
      <c r="B111" s="54"/>
      <c r="C111" s="54"/>
      <c r="D111" s="54"/>
      <c r="E111" s="54"/>
      <c r="F111" s="54"/>
    </row>
  </sheetData>
  <mergeCells count="40">
    <mergeCell ref="W92:W93"/>
    <mergeCell ref="A100:G100"/>
    <mergeCell ref="I5:I10"/>
    <mergeCell ref="M6:M10"/>
    <mergeCell ref="J6:J10"/>
    <mergeCell ref="L6:L10"/>
    <mergeCell ref="E2:E10"/>
    <mergeCell ref="F2:F10"/>
    <mergeCell ref="A92:A93"/>
    <mergeCell ref="U6:V6"/>
    <mergeCell ref="I3:M3"/>
    <mergeCell ref="G92:G93"/>
    <mergeCell ref="I92:I93"/>
    <mergeCell ref="D72:D73"/>
    <mergeCell ref="D78:D79"/>
    <mergeCell ref="D80:D81"/>
    <mergeCell ref="L105:P105"/>
    <mergeCell ref="L106:P106"/>
    <mergeCell ref="L103:P103"/>
    <mergeCell ref="J100:J106"/>
    <mergeCell ref="L104:P104"/>
    <mergeCell ref="L102:P102"/>
    <mergeCell ref="L101:P101"/>
    <mergeCell ref="L100:P100"/>
    <mergeCell ref="A1:T1"/>
    <mergeCell ref="Q6:R6"/>
    <mergeCell ref="K7:K9"/>
    <mergeCell ref="H3:H10"/>
    <mergeCell ref="J5:M5"/>
    <mergeCell ref="I4:M4"/>
    <mergeCell ref="A2:A10"/>
    <mergeCell ref="B2:B10"/>
    <mergeCell ref="C2:D9"/>
    <mergeCell ref="G2:G10"/>
    <mergeCell ref="H2:P2"/>
    <mergeCell ref="S6:T6"/>
    <mergeCell ref="P3:P10"/>
    <mergeCell ref="Q2:W5"/>
    <mergeCell ref="O3:O10"/>
    <mergeCell ref="N3:N10"/>
  </mergeCells>
  <pageMargins left="0.59055118110236227" right="0.31496062992125984" top="0.74803149606299213" bottom="0.74803149606299213" header="0.31496062992125984" footer="0.31496062992125984"/>
  <pageSetup paperSize="9" scale="6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
  <sheetViews>
    <sheetView view="pageBreakPreview" zoomScale="150" zoomScaleSheetLayoutView="150" workbookViewId="0">
      <selection activeCell="B17" sqref="B17"/>
    </sheetView>
  </sheetViews>
  <sheetFormatPr defaultRowHeight="12.75" x14ac:dyDescent="0.2"/>
  <cols>
    <col min="1" max="1" width="24.5703125" customWidth="1"/>
    <col min="2" max="2" width="97.28515625" customWidth="1"/>
  </cols>
  <sheetData>
    <row r="1" spans="1:2" ht="37.15" customHeight="1" x14ac:dyDescent="0.2">
      <c r="A1" s="454" t="s">
        <v>190</v>
      </c>
      <c r="B1" s="454"/>
    </row>
    <row r="2" spans="1:2" ht="15.75" x14ac:dyDescent="0.2">
      <c r="A2" s="194" t="s">
        <v>116</v>
      </c>
      <c r="B2" s="194" t="s">
        <v>40</v>
      </c>
    </row>
    <row r="3" spans="1:2" ht="15.75" x14ac:dyDescent="0.2">
      <c r="A3" s="194"/>
      <c r="B3" s="195" t="s">
        <v>240</v>
      </c>
    </row>
    <row r="4" spans="1:2" ht="15.75" x14ac:dyDescent="0.2">
      <c r="A4" s="269">
        <v>206</v>
      </c>
      <c r="B4" s="268" t="s">
        <v>117</v>
      </c>
    </row>
    <row r="5" spans="1:2" ht="19.149999999999999" customHeight="1" x14ac:dyDescent="0.2">
      <c r="A5" s="196">
        <v>409.30200000000002</v>
      </c>
      <c r="B5" s="268" t="s">
        <v>118</v>
      </c>
    </row>
    <row r="6" spans="1:2" ht="15.75" x14ac:dyDescent="0.2">
      <c r="A6" s="196">
        <v>306.31400000000002</v>
      </c>
      <c r="B6" s="268" t="s">
        <v>130</v>
      </c>
    </row>
    <row r="7" spans="1:2" ht="15.75" x14ac:dyDescent="0.2">
      <c r="A7" s="196">
        <v>406</v>
      </c>
      <c r="B7" s="268" t="s">
        <v>131</v>
      </c>
    </row>
    <row r="8" spans="1:2" ht="15.75" x14ac:dyDescent="0.2">
      <c r="A8" s="196">
        <v>303</v>
      </c>
      <c r="B8" s="268" t="s">
        <v>237</v>
      </c>
    </row>
    <row r="9" spans="1:2" ht="15.75" x14ac:dyDescent="0.2">
      <c r="A9" s="196">
        <v>309</v>
      </c>
      <c r="B9" s="268" t="s">
        <v>132</v>
      </c>
    </row>
    <row r="10" spans="1:2" ht="15.75" x14ac:dyDescent="0.2">
      <c r="A10" s="196">
        <v>307</v>
      </c>
      <c r="B10" s="268" t="s">
        <v>133</v>
      </c>
    </row>
    <row r="11" spans="1:2" ht="15.75" x14ac:dyDescent="0.2">
      <c r="A11" s="196">
        <v>307</v>
      </c>
      <c r="B11" s="268" t="s">
        <v>260</v>
      </c>
    </row>
    <row r="12" spans="1:2" ht="15.75" x14ac:dyDescent="0.2">
      <c r="A12" s="196">
        <v>407</v>
      </c>
      <c r="B12" s="268" t="s">
        <v>239</v>
      </c>
    </row>
    <row r="13" spans="1:2" ht="15.75" x14ac:dyDescent="0.2">
      <c r="A13" s="196">
        <v>406</v>
      </c>
      <c r="B13" s="268" t="s">
        <v>134</v>
      </c>
    </row>
    <row r="14" spans="1:2" ht="15.75" x14ac:dyDescent="0.2">
      <c r="A14" s="196">
        <v>101</v>
      </c>
      <c r="B14" s="268" t="s">
        <v>238</v>
      </c>
    </row>
    <row r="15" spans="1:2" ht="15.75" x14ac:dyDescent="0.2">
      <c r="A15" s="196"/>
      <c r="B15" s="195" t="s">
        <v>119</v>
      </c>
    </row>
    <row r="16" spans="1:2" ht="15.75" x14ac:dyDescent="0.2">
      <c r="A16" s="196">
        <v>401</v>
      </c>
      <c r="B16" s="268" t="s">
        <v>135</v>
      </c>
    </row>
    <row r="17" spans="1:2" ht="15.75" x14ac:dyDescent="0.2">
      <c r="A17" s="196">
        <v>307</v>
      </c>
      <c r="B17" s="268" t="s">
        <v>136</v>
      </c>
    </row>
    <row r="18" spans="1:2" ht="15.75" x14ac:dyDescent="0.2">
      <c r="A18" s="197"/>
      <c r="B18" s="198" t="s">
        <v>120</v>
      </c>
    </row>
    <row r="19" spans="1:2" ht="15.75" x14ac:dyDescent="0.2">
      <c r="A19" s="196">
        <v>201</v>
      </c>
      <c r="B19" s="268" t="s">
        <v>188</v>
      </c>
    </row>
    <row r="20" spans="1:2" ht="15.75" x14ac:dyDescent="0.2">
      <c r="A20" s="196" t="s">
        <v>259</v>
      </c>
      <c r="B20" s="268" t="s">
        <v>121</v>
      </c>
    </row>
    <row r="21" spans="1:2" ht="15.75" x14ac:dyDescent="0.2">
      <c r="A21" s="197">
        <v>101</v>
      </c>
      <c r="B21" s="267" t="s">
        <v>258</v>
      </c>
    </row>
    <row r="22" spans="1:2" ht="15.75" x14ac:dyDescent="0.2">
      <c r="A22" s="197"/>
      <c r="B22" s="195" t="s">
        <v>122</v>
      </c>
    </row>
    <row r="23" spans="1:2" ht="15.75" x14ac:dyDescent="0.2">
      <c r="A23" s="197">
        <v>202</v>
      </c>
      <c r="B23" s="199" t="s">
        <v>123</v>
      </c>
    </row>
    <row r="24" spans="1:2" ht="16.149999999999999" customHeight="1" x14ac:dyDescent="0.2">
      <c r="A24" s="197" t="s">
        <v>259</v>
      </c>
      <c r="B24" s="200" t="s">
        <v>124</v>
      </c>
    </row>
    <row r="25" spans="1:2" ht="15.75" x14ac:dyDescent="0.2">
      <c r="A25" s="197"/>
      <c r="B25" s="198" t="s">
        <v>241</v>
      </c>
    </row>
    <row r="26" spans="1:2" ht="15.75" x14ac:dyDescent="0.2">
      <c r="A26" s="197">
        <v>205</v>
      </c>
      <c r="B26" s="199" t="s">
        <v>242</v>
      </c>
    </row>
    <row r="27" spans="1:2" ht="15.75" x14ac:dyDescent="0.2">
      <c r="A27" s="197">
        <v>101</v>
      </c>
      <c r="B27" s="199" t="s">
        <v>243</v>
      </c>
    </row>
    <row r="28" spans="1:2" ht="15.75" x14ac:dyDescent="0.25">
      <c r="A28" s="194">
        <v>203</v>
      </c>
      <c r="B28" s="270" t="s">
        <v>244</v>
      </c>
    </row>
    <row r="29" spans="1:2" ht="15.75" x14ac:dyDescent="0.25">
      <c r="A29" s="194">
        <v>301</v>
      </c>
      <c r="B29" s="270" t="s">
        <v>245</v>
      </c>
    </row>
    <row r="30" spans="1:2" ht="15.75" x14ac:dyDescent="0.25">
      <c r="A30" s="194">
        <v>303</v>
      </c>
      <c r="B30" s="270" t="s">
        <v>246</v>
      </c>
    </row>
    <row r="31" spans="1:2" ht="15.75" x14ac:dyDescent="0.25">
      <c r="A31" s="194">
        <v>408</v>
      </c>
      <c r="B31" s="270" t="s">
        <v>247</v>
      </c>
    </row>
    <row r="32" spans="1:2" ht="15.75" x14ac:dyDescent="0.25">
      <c r="A32" s="194">
        <v>407</v>
      </c>
      <c r="B32" s="270" t="s">
        <v>248</v>
      </c>
    </row>
    <row r="33" spans="1:2" ht="15.75" x14ac:dyDescent="0.25">
      <c r="A33" s="194">
        <v>205</v>
      </c>
      <c r="B33" s="270" t="s">
        <v>249</v>
      </c>
    </row>
    <row r="34" spans="1:2" ht="15.75" x14ac:dyDescent="0.25">
      <c r="A34" s="194">
        <v>313</v>
      </c>
      <c r="B34" s="270" t="s">
        <v>250</v>
      </c>
    </row>
    <row r="35" spans="1:2" ht="15.75" x14ac:dyDescent="0.25">
      <c r="A35" s="194">
        <v>312</v>
      </c>
      <c r="B35" s="270" t="s">
        <v>251</v>
      </c>
    </row>
    <row r="36" spans="1:2" ht="15.75" x14ac:dyDescent="0.25">
      <c r="A36" s="194">
        <v>312</v>
      </c>
      <c r="B36" s="270" t="s">
        <v>252</v>
      </c>
    </row>
    <row r="37" spans="1:2" ht="15.75" x14ac:dyDescent="0.25">
      <c r="A37" s="194">
        <v>406</v>
      </c>
      <c r="B37" s="270" t="s">
        <v>253</v>
      </c>
    </row>
    <row r="38" spans="1:2" ht="15.75" x14ac:dyDescent="0.25">
      <c r="A38" s="194">
        <v>307</v>
      </c>
      <c r="B38" s="270" t="s">
        <v>254</v>
      </c>
    </row>
    <row r="39" spans="1:2" ht="15.75" x14ac:dyDescent="0.25">
      <c r="A39" s="194">
        <v>309</v>
      </c>
      <c r="B39" s="270" t="s">
        <v>255</v>
      </c>
    </row>
    <row r="40" spans="1:2" ht="15.75" x14ac:dyDescent="0.25">
      <c r="A40" s="194">
        <v>312</v>
      </c>
      <c r="B40" s="270" t="s">
        <v>256</v>
      </c>
    </row>
    <row r="41" spans="1:2" ht="15.75" x14ac:dyDescent="0.25">
      <c r="A41" s="194">
        <v>309</v>
      </c>
      <c r="B41" s="271" t="s">
        <v>257</v>
      </c>
    </row>
  </sheetData>
  <mergeCells count="1">
    <mergeCell ref="A1:B1"/>
  </mergeCells>
  <pageMargins left="0.70866141732283472" right="0.70866141732283472" top="0.74803149606299213" bottom="0.74803149606299213" header="0.31496062992125984" footer="0.31496062992125984"/>
  <pageSetup paperSize="9" scale="68" orientation="portrait" verticalDpi="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142"/>
  <sheetViews>
    <sheetView view="pageBreakPreview" zoomScaleNormal="100" zoomScaleSheetLayoutView="100" workbookViewId="0">
      <selection activeCell="S141" sqref="S141"/>
    </sheetView>
  </sheetViews>
  <sheetFormatPr defaultRowHeight="12.75" x14ac:dyDescent="0.2"/>
  <cols>
    <col min="1" max="1" width="3" customWidth="1"/>
  </cols>
  <sheetData>
    <row r="1" spans="2:15" ht="18" x14ac:dyDescent="0.25">
      <c r="B1" s="455"/>
      <c r="C1" s="456"/>
      <c r="D1" s="456"/>
      <c r="E1" s="456"/>
      <c r="F1" s="456"/>
      <c r="G1" s="456"/>
      <c r="H1" s="456"/>
      <c r="I1" s="456"/>
      <c r="J1" s="456"/>
      <c r="K1" s="456"/>
      <c r="L1" s="456"/>
      <c r="M1" s="456"/>
      <c r="N1" s="456"/>
      <c r="O1" s="456"/>
    </row>
    <row r="46" ht="7.5" customHeight="1" x14ac:dyDescent="0.2"/>
    <row r="47" hidden="1" x14ac:dyDescent="0.2"/>
    <row r="48" ht="21" customHeight="1" x14ac:dyDescent="0.2"/>
    <row r="49" ht="7.5" customHeight="1" x14ac:dyDescent="0.2"/>
    <row r="80" ht="6" customHeight="1" x14ac:dyDescent="0.2"/>
    <row r="98" ht="38.25" customHeight="1" x14ac:dyDescent="0.2"/>
    <row r="126" ht="17.25" customHeight="1" x14ac:dyDescent="0.2"/>
    <row r="140" ht="18" customHeight="1" x14ac:dyDescent="0.2"/>
    <row r="141" ht="120.75" customHeight="1" x14ac:dyDescent="0.2"/>
    <row r="142" ht="409.5" customHeight="1" x14ac:dyDescent="0.2"/>
  </sheetData>
  <mergeCells count="1">
    <mergeCell ref="B1:O1"/>
  </mergeCells>
  <pageMargins left="0.70866141732283472" right="0.70866141732283472" top="0.34" bottom="0.74803149606299213" header="0.31496062992125984" footer="0.31496062992125984"/>
  <pageSetup paperSize="9" scale="85" orientation="landscape" verticalDpi="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5</vt:i4>
      </vt:variant>
    </vt:vector>
  </HeadingPairs>
  <TitlesOfParts>
    <vt:vector size="11" baseType="lpstr">
      <vt:lpstr>Титульный лист</vt:lpstr>
      <vt:lpstr>1 Сводные данные</vt:lpstr>
      <vt:lpstr>График </vt:lpstr>
      <vt:lpstr>2 План УП </vt:lpstr>
      <vt:lpstr>3 Кабинеты</vt:lpstr>
      <vt:lpstr>4 ПЗ</vt:lpstr>
      <vt:lpstr>'2 План УП '!Область_печати</vt:lpstr>
      <vt:lpstr>'3 Кабинеты'!Область_печати</vt:lpstr>
      <vt:lpstr>'4 ПЗ'!Область_печати</vt:lpstr>
      <vt:lpstr>'График '!Область_печати</vt:lpstr>
      <vt:lpstr>'Титульный лист'!Область_печати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Пользователь</cp:lastModifiedBy>
  <cp:lastPrinted>2022-07-27T14:32:39Z</cp:lastPrinted>
  <dcterms:created xsi:type="dcterms:W3CDTF">2000-06-29T10:31:41Z</dcterms:created>
  <dcterms:modified xsi:type="dcterms:W3CDTF">2022-08-29T08:04:19Z</dcterms:modified>
</cp:coreProperties>
</file>