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D:\Св_Титова\Рабочий стол\РАТК учебная работа\ОУП\ОУП 2023-2024\РУП\Батайск_2024\2024\"/>
    </mc:Choice>
  </mc:AlternateContent>
  <xr:revisionPtr revIDLastSave="0" documentId="13_ncr:1_{9FA7F030-2C13-4873-9608-0F15D8A8D478}" xr6:coauthVersionLast="47" xr6:coauthVersionMax="47" xr10:uidLastSave="{00000000-0000-0000-0000-000000000000}"/>
  <bookViews>
    <workbookView xWindow="-120" yWindow="-120" windowWidth="30960" windowHeight="16920" activeTab="4" xr2:uid="{00000000-000D-0000-FFFF-FFFF00000000}"/>
  </bookViews>
  <sheets>
    <sheet name="Титульный лист" sheetId="7" r:id="rId1"/>
    <sheet name="1 Сводные данные" sheetId="8" r:id="rId2"/>
    <sheet name="График " sheetId="4" r:id="rId3"/>
    <sheet name="2 План УП " sheetId="9" r:id="rId4"/>
    <sheet name="3 Кабинеты" sheetId="10" r:id="rId5"/>
    <sheet name="4 ПЗ" sheetId="11" r:id="rId6"/>
  </sheets>
  <definedNames>
    <definedName name="_xlnm.Print_Area" localSheetId="3">'2 План УП '!$A$1:$X$124</definedName>
    <definedName name="_xlnm.Print_Area" localSheetId="4">'3 Кабинеты'!$A$1:$C$80</definedName>
    <definedName name="_xlnm.Print_Area" localSheetId="5">'4 ПЗ'!$A$1:$P$142</definedName>
    <definedName name="_xlnm.Print_Area" localSheetId="2">'График '!$A$1:$CB$56</definedName>
    <definedName name="_xlnm.Print_Area" localSheetId="0">'Титульный лист'!$A$1:$BL$65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2" i="9" l="1"/>
  <c r="S13" i="9"/>
  <c r="R27" i="9"/>
  <c r="R13" i="9"/>
  <c r="M27" i="9"/>
  <c r="M13" i="9"/>
  <c r="J12" i="9"/>
  <c r="I12" i="9"/>
  <c r="I27" i="9"/>
  <c r="I13" i="9"/>
  <c r="G12" i="9"/>
  <c r="G27" i="9"/>
  <c r="G13" i="9"/>
  <c r="P27" i="9"/>
  <c r="N27" i="9"/>
  <c r="L27" i="9"/>
  <c r="J27" i="9"/>
  <c r="H27" i="9"/>
  <c r="Q13" i="9"/>
  <c r="P13" i="9"/>
  <c r="N13" i="9"/>
  <c r="L13" i="9"/>
  <c r="J13" i="9"/>
  <c r="H13" i="9"/>
  <c r="CB18" i="4"/>
  <c r="I7" i="8"/>
  <c r="J92" i="9" l="1"/>
  <c r="X101" i="9"/>
  <c r="X100" i="9"/>
  <c r="W100" i="9"/>
  <c r="V100" i="9"/>
  <c r="X99" i="9"/>
  <c r="W99" i="9"/>
  <c r="U99" i="9"/>
  <c r="O92" i="9"/>
  <c r="O93" i="9" s="1"/>
  <c r="H92" i="9" l="1"/>
  <c r="H93" i="9" s="1"/>
  <c r="N92" i="9"/>
  <c r="N93" i="9" s="1"/>
  <c r="V92" i="9" l="1"/>
  <c r="X92" i="9"/>
  <c r="X98" i="9" s="1"/>
  <c r="W92" i="9"/>
  <c r="W93" i="9" l="1"/>
  <c r="W98" i="9"/>
  <c r="V93" i="9"/>
  <c r="V98" i="9"/>
  <c r="X94" i="9"/>
  <c r="X93" i="9"/>
  <c r="W94" i="9"/>
  <c r="T92" i="9"/>
  <c r="U92" i="9"/>
  <c r="U98" i="9" s="1"/>
  <c r="T93" i="9" l="1"/>
  <c r="T98" i="9"/>
  <c r="U94" i="9"/>
  <c r="U93" i="9"/>
  <c r="R12" i="9"/>
  <c r="Q12" i="9"/>
  <c r="Q92" i="9" s="1"/>
  <c r="Q93" i="9" s="1"/>
  <c r="M12" i="9" l="1"/>
  <c r="M92" i="9" s="1"/>
  <c r="M93" i="9" s="1"/>
  <c r="G92" i="9"/>
  <c r="G93" i="9" s="1"/>
  <c r="I92" i="9"/>
  <c r="I93" i="9" s="1"/>
  <c r="L92" i="9" l="1"/>
  <c r="R94" i="9"/>
  <c r="S94" i="9"/>
  <c r="T94" i="9" l="1"/>
  <c r="S92" i="9"/>
  <c r="R92" i="9"/>
  <c r="R93" i="9" l="1"/>
  <c r="R98" i="9"/>
  <c r="S93" i="9"/>
  <c r="S98" i="9"/>
  <c r="BP16" i="4"/>
  <c r="I5" i="8" l="1"/>
  <c r="H9" i="8"/>
  <c r="G9" i="8"/>
  <c r="F9" i="8"/>
  <c r="E9" i="8"/>
  <c r="D9" i="8"/>
  <c r="C9" i="8"/>
  <c r="B9" i="8"/>
  <c r="I6" i="8"/>
  <c r="CB17" i="4"/>
  <c r="CB16" i="4"/>
  <c r="BR20" i="4"/>
  <c r="BS20" i="4"/>
  <c r="BT20" i="4"/>
  <c r="BU20" i="4"/>
  <c r="BV20" i="4"/>
  <c r="BX20" i="4"/>
  <c r="BY20" i="4"/>
  <c r="BZ20" i="4"/>
  <c r="CA20" i="4"/>
  <c r="I9" i="8" l="1"/>
  <c r="CB20" i="4"/>
  <c r="BP20" i="4"/>
</calcChain>
</file>

<file path=xl/sharedStrings.xml><?xml version="1.0" encoding="utf-8"?>
<sst xmlns="http://schemas.openxmlformats.org/spreadsheetml/2006/main" count="295" uniqueCount="233">
  <si>
    <t>сентябрь</t>
  </si>
  <si>
    <t>октябрь</t>
  </si>
  <si>
    <t>ноябрь</t>
  </si>
  <si>
    <t>декабрь</t>
  </si>
  <si>
    <t>январь</t>
  </si>
  <si>
    <t>февраль</t>
  </si>
  <si>
    <t>март</t>
  </si>
  <si>
    <t>апрель</t>
  </si>
  <si>
    <t>май</t>
  </si>
  <si>
    <t>июнь</t>
  </si>
  <si>
    <t>июль</t>
  </si>
  <si>
    <t>август</t>
  </si>
  <si>
    <t>КУРСЫ</t>
  </si>
  <si>
    <t>каникулы</t>
  </si>
  <si>
    <t>Всего недель</t>
  </si>
  <si>
    <t>13     19</t>
  </si>
  <si>
    <t>15      21</t>
  </si>
  <si>
    <t>22      28</t>
  </si>
  <si>
    <t>недель</t>
  </si>
  <si>
    <t>часов</t>
  </si>
  <si>
    <t>по спец</t>
  </si>
  <si>
    <t>преддип</t>
  </si>
  <si>
    <t>Теор. обучен.</t>
  </si>
  <si>
    <t>учебн.</t>
  </si>
  <si>
    <t>Произ. практика</t>
  </si>
  <si>
    <t>курс</t>
  </si>
  <si>
    <t>19     25</t>
  </si>
  <si>
    <t>16      22</t>
  </si>
  <si>
    <t>23      29</t>
  </si>
  <si>
    <t>20      26</t>
  </si>
  <si>
    <t>4        10</t>
  </si>
  <si>
    <t>11    17</t>
  </si>
  <si>
    <t>6         12</t>
  </si>
  <si>
    <t>Индекс</t>
  </si>
  <si>
    <t>Всего</t>
  </si>
  <si>
    <t>Иностранный язык</t>
  </si>
  <si>
    <t>Физическая культура</t>
  </si>
  <si>
    <t>Наименование</t>
  </si>
  <si>
    <t>пп</t>
  </si>
  <si>
    <t>Условные обозначения:</t>
  </si>
  <si>
    <t>-теоретическое обучение</t>
  </si>
  <si>
    <t>-промежуточная аттестация</t>
  </si>
  <si>
    <t>-каникулы</t>
  </si>
  <si>
    <t>стажиров</t>
  </si>
  <si>
    <t>Математика</t>
  </si>
  <si>
    <t>пс</t>
  </si>
  <si>
    <t>диплом. проект.</t>
  </si>
  <si>
    <t>18    24</t>
  </si>
  <si>
    <t>Экз.сессии, нед</t>
  </si>
  <si>
    <t>История</t>
  </si>
  <si>
    <t>Курсы</t>
  </si>
  <si>
    <t>Обучение по дисциплинам и междисциплинарным курсам</t>
  </si>
  <si>
    <t>Учебная практика</t>
  </si>
  <si>
    <t>Производственная практика</t>
  </si>
  <si>
    <t>Промежуточная аттестация</t>
  </si>
  <si>
    <t>Государственная итоговая аттестация</t>
  </si>
  <si>
    <t>Каникулы</t>
  </si>
  <si>
    <t>по профилю специальности</t>
  </si>
  <si>
    <t>преддипломная</t>
  </si>
  <si>
    <t>Наименование циклов,  дисциплин, профессиональных модулей, МДК, практик</t>
  </si>
  <si>
    <t>Формы промежуточной аттестации</t>
  </si>
  <si>
    <t>1 курс</t>
  </si>
  <si>
    <t>2 курс</t>
  </si>
  <si>
    <t>занятий в подгруппах (лаб. и прак. занятий)</t>
  </si>
  <si>
    <t>курсовых работ (проектов)</t>
  </si>
  <si>
    <t>1 сем.</t>
  </si>
  <si>
    <t>2 сем.</t>
  </si>
  <si>
    <t>3 сем.</t>
  </si>
  <si>
    <t>4 сем.</t>
  </si>
  <si>
    <t>нед.</t>
  </si>
  <si>
    <t>нед</t>
  </si>
  <si>
    <t>Недельная нагрузка, час</t>
  </si>
  <si>
    <t>дисциплин и МДК</t>
  </si>
  <si>
    <t>учебной практики</t>
  </si>
  <si>
    <t>1.Программа базовой подготовки</t>
  </si>
  <si>
    <t>1.1. Выпускная квалификационная работа</t>
  </si>
  <si>
    <t>экзаменов</t>
  </si>
  <si>
    <t>дифф. зачётов</t>
  </si>
  <si>
    <t>зачётов</t>
  </si>
  <si>
    <t>№</t>
  </si>
  <si>
    <t>социально-экономических дисциплин;</t>
  </si>
  <si>
    <t>иностранного языка;</t>
  </si>
  <si>
    <t>Лаборатории:</t>
  </si>
  <si>
    <t>Спортивный комплекс:</t>
  </si>
  <si>
    <t>открытый стадион широкого профиля с элементами полосы препятствий;</t>
  </si>
  <si>
    <t>Залы:</t>
  </si>
  <si>
    <t>библиотека, читальный зал с выходом в сеть Интернет;</t>
  </si>
  <si>
    <t>актовый зал.</t>
  </si>
  <si>
    <t>уч</t>
  </si>
  <si>
    <t>-выполнение ВКР</t>
  </si>
  <si>
    <t>- защита ВКР</t>
  </si>
  <si>
    <t>Защита ВКР</t>
  </si>
  <si>
    <t>математики;</t>
  </si>
  <si>
    <t>экономики организации;</t>
  </si>
  <si>
    <t>документационного обеспечения управления;</t>
  </si>
  <si>
    <t>бухгалтерского учёта, налогообложения и аудита;</t>
  </si>
  <si>
    <t>анализа финансово-хозяйственной деятельности;</t>
  </si>
  <si>
    <t>информационных технологий в профессиональной деятельности;</t>
  </si>
  <si>
    <t>учебная бухгалтерия.</t>
  </si>
  <si>
    <t xml:space="preserve">- учебная практика </t>
  </si>
  <si>
    <t>самостоятельная учебная работа</t>
  </si>
  <si>
    <t>Распределение обязательной (аудиторной) нагрузки по курсам и семестрам/триместрам (час. в семестр/триместр)</t>
  </si>
  <si>
    <t>производств. практики</t>
  </si>
  <si>
    <t>преддиплом. практики</t>
  </si>
  <si>
    <t>О.00</t>
  </si>
  <si>
    <t>Общеобразовательный   цикл</t>
  </si>
  <si>
    <t>Основы безопасности жизнедеятельности</t>
  </si>
  <si>
    <t>2курс</t>
  </si>
  <si>
    <t>3 курс</t>
  </si>
  <si>
    <t>"_____" ____________ 20_____ г.</t>
  </si>
  <si>
    <t xml:space="preserve">Профиль получаемого профессионального </t>
  </si>
  <si>
    <t>9      15</t>
  </si>
  <si>
    <t>25      31</t>
  </si>
  <si>
    <t>2        8</t>
  </si>
  <si>
    <t>1     7</t>
  </si>
  <si>
    <t>8      14</t>
  </si>
  <si>
    <t>29.09  - 05.10</t>
  </si>
  <si>
    <t>27.10 – 02.11</t>
  </si>
  <si>
    <t>3       9</t>
  </si>
  <si>
    <t>10      16</t>
  </si>
  <si>
    <t>17      23</t>
  </si>
  <si>
    <t>29.12 – 04.01</t>
  </si>
  <si>
    <t>5     11</t>
  </si>
  <si>
    <t>12      18</t>
  </si>
  <si>
    <t>24      30</t>
  </si>
  <si>
    <t>26.01      01.02</t>
  </si>
  <si>
    <t>2      8</t>
  </si>
  <si>
    <t>23.02-     01.03</t>
  </si>
  <si>
    <t>30.03 - 05.04</t>
  </si>
  <si>
    <t>27.04    03.05</t>
  </si>
  <si>
    <t>29.06 - 05.07</t>
  </si>
  <si>
    <t>27.07      02.08</t>
  </si>
  <si>
    <t>спортивный зал, тренажерный зал, теннисный зал;</t>
  </si>
  <si>
    <t>1.5 Сводные данные по бюджету времени (в неделях)</t>
  </si>
  <si>
    <t>4. Перечень кабинетов, лабораторий, мастерских и других помещений</t>
  </si>
  <si>
    <t>*</t>
  </si>
  <si>
    <t>5 сем.</t>
  </si>
  <si>
    <r>
      <t xml:space="preserve">Выполнение выпускной квалификационной работы с </t>
    </r>
    <r>
      <rPr>
        <b/>
        <sz val="8"/>
        <rFont val="Times New Roman"/>
        <family val="1"/>
        <charset val="204"/>
      </rPr>
      <t>18.05</t>
    </r>
    <r>
      <rPr>
        <sz val="8"/>
        <rFont val="Times New Roman"/>
        <family val="1"/>
        <charset val="204"/>
      </rPr>
      <t xml:space="preserve"> по </t>
    </r>
    <r>
      <rPr>
        <b/>
        <sz val="8"/>
        <rFont val="Times New Roman"/>
        <family val="1"/>
        <charset val="204"/>
      </rPr>
      <t>14.06</t>
    </r>
    <r>
      <rPr>
        <sz val="8"/>
        <rFont val="Times New Roman"/>
        <family val="1"/>
        <charset val="204"/>
      </rPr>
      <t xml:space="preserve"> (всего 4 нед.)</t>
    </r>
  </si>
  <si>
    <t>зачетная неделя</t>
  </si>
  <si>
    <t>-производственная практика по профилю специальности</t>
  </si>
  <si>
    <t xml:space="preserve"> практика преддипломная</t>
  </si>
  <si>
    <t>Консультации (4 часа на обучающегося)</t>
  </si>
  <si>
    <t>Литература</t>
  </si>
  <si>
    <t>экзамены</t>
  </si>
  <si>
    <t>зачеты</t>
  </si>
  <si>
    <t>в том числе</t>
  </si>
  <si>
    <t>промежуточная аттестация</t>
  </si>
  <si>
    <t>22 нед.</t>
  </si>
  <si>
    <t>Объем образовательной нагрузки</t>
  </si>
  <si>
    <t>всего занятий</t>
  </si>
  <si>
    <t>лабораторные и практические занятия</t>
  </si>
  <si>
    <t>по практикам производственным и учебным</t>
  </si>
  <si>
    <t>консультации</t>
  </si>
  <si>
    <t>нагрузка по дисциплинам и МДК</t>
  </si>
  <si>
    <t>Объем образовательной программы в академических часах</t>
  </si>
  <si>
    <t>Во взаимодействии с преподавателем</t>
  </si>
  <si>
    <t>13</t>
  </si>
  <si>
    <t>Обществознание</t>
  </si>
  <si>
    <t>17 нед.</t>
  </si>
  <si>
    <t>24</t>
  </si>
  <si>
    <t>Всего  по образовательной программе</t>
  </si>
  <si>
    <t xml:space="preserve">Всего  </t>
  </si>
  <si>
    <r>
      <t xml:space="preserve">Защита выпускной квалификационной работы с </t>
    </r>
    <r>
      <rPr>
        <b/>
        <sz val="8"/>
        <rFont val="Times New Roman"/>
        <family val="1"/>
        <charset val="204"/>
      </rPr>
      <t>15.06</t>
    </r>
    <r>
      <rPr>
        <sz val="8"/>
        <rFont val="Times New Roman"/>
        <family val="1"/>
        <charset val="204"/>
      </rPr>
      <t xml:space="preserve"> по</t>
    </r>
    <r>
      <rPr>
        <b/>
        <sz val="8"/>
        <rFont val="Times New Roman"/>
        <family val="1"/>
        <charset val="204"/>
      </rPr>
      <t xml:space="preserve"> 21.06</t>
    </r>
    <r>
      <rPr>
        <sz val="8"/>
        <rFont val="Times New Roman"/>
        <family val="1"/>
        <charset val="204"/>
      </rPr>
      <t xml:space="preserve"> (всего 1 нед.)</t>
    </r>
  </si>
  <si>
    <r>
      <t xml:space="preserve">Вылолнение демонстрационного экзамена </t>
    </r>
    <r>
      <rPr>
        <b/>
        <sz val="8"/>
        <rFont val="Times New Roman"/>
        <family val="1"/>
        <charset val="204"/>
      </rPr>
      <t>с 22.06 по 28.06</t>
    </r>
    <r>
      <rPr>
        <sz val="8"/>
        <rFont val="Times New Roman"/>
        <family val="1"/>
        <charset val="204"/>
      </rPr>
      <t xml:space="preserve"> (всего 1 нед.)</t>
    </r>
  </si>
  <si>
    <t>основ предпринимательской деятельности;</t>
  </si>
  <si>
    <t xml:space="preserve">безопасности жизнедеятельности  </t>
  </si>
  <si>
    <t>экологических основ природопользования;</t>
  </si>
  <si>
    <t>Кабинеты в соответствии с ФГОС СПО</t>
  </si>
  <si>
    <t>Кабинеты ГБПОУ РО "РАТК" в соответствии с рабочим учебным планом</t>
  </si>
  <si>
    <t>русского языка и литературы</t>
  </si>
  <si>
    <t>основ безопасности жизнедеятельности</t>
  </si>
  <si>
    <t>астрономии</t>
  </si>
  <si>
    <t xml:space="preserve">информатика и информационные системы </t>
  </si>
  <si>
    <t>правовое обеспечение профессиональной деятельности</t>
  </si>
  <si>
    <t>естествознание</t>
  </si>
  <si>
    <t>экологии</t>
  </si>
  <si>
    <t>русского языка и культуры речи</t>
  </si>
  <si>
    <t>статистики</t>
  </si>
  <si>
    <t>менеджмента</t>
  </si>
  <si>
    <t>маркетинга</t>
  </si>
  <si>
    <t>основ бизнес - планирования</t>
  </si>
  <si>
    <t>практических основ бухгалтерского учета</t>
  </si>
  <si>
    <t>бухгалтерская технология проведения и оформления инвентаризации</t>
  </si>
  <si>
    <t>организация расчетов с бюджетом и внебюджетными фондами</t>
  </si>
  <si>
    <t>технология составления бухгалтерской отчетности</t>
  </si>
  <si>
    <t>стрелковый тир в электронной модификации</t>
  </si>
  <si>
    <t>б/н</t>
  </si>
  <si>
    <t>финансов, денежного обращения и кредита;</t>
  </si>
  <si>
    <t>индивидуальный учебный проект</t>
  </si>
  <si>
    <t>в форме практической подготоки</t>
  </si>
  <si>
    <t>Дз</t>
  </si>
  <si>
    <t>Физика</t>
  </si>
  <si>
    <t>Биология</t>
  </si>
  <si>
    <t>Химия</t>
  </si>
  <si>
    <t>6 сем.</t>
  </si>
  <si>
    <r>
      <t xml:space="preserve">образования - </t>
    </r>
    <r>
      <rPr>
        <b/>
        <sz val="14"/>
        <color theme="0"/>
        <rFont val="Times New Roman"/>
        <family val="1"/>
        <charset val="204"/>
      </rPr>
      <t>социально - экономический</t>
    </r>
    <r>
      <rPr>
        <sz val="14"/>
        <color theme="0"/>
        <rFont val="Times New Roman"/>
        <family val="1"/>
        <charset val="204"/>
      </rPr>
      <t xml:space="preserve"> </t>
    </r>
  </si>
  <si>
    <t>ВС</t>
  </si>
  <si>
    <t>военные сборы</t>
  </si>
  <si>
    <t>ДЭ</t>
  </si>
  <si>
    <t>Дем.экзамен</t>
  </si>
  <si>
    <t>теоретическое обучение (лекции)</t>
  </si>
  <si>
    <t>семинары</t>
  </si>
  <si>
    <t>ООД.00</t>
  </si>
  <si>
    <t>Обязательные общеобразовательные дисциплины</t>
  </si>
  <si>
    <t>ООД.01</t>
  </si>
  <si>
    <t>Русский язык (включая Родной язык)</t>
  </si>
  <si>
    <t>ит/Дз</t>
  </si>
  <si>
    <t>ООД..02</t>
  </si>
  <si>
    <t>ООД.03</t>
  </si>
  <si>
    <t>ООД.04</t>
  </si>
  <si>
    <t>ООД.05</t>
  </si>
  <si>
    <t>География</t>
  </si>
  <si>
    <t>ООД.06</t>
  </si>
  <si>
    <t>з/Дз</t>
  </si>
  <si>
    <t>ООД.07</t>
  </si>
  <si>
    <t>ит/Э</t>
  </si>
  <si>
    <t>ООД.08</t>
  </si>
  <si>
    <t>Информатика</t>
  </si>
  <si>
    <t>ООД.09</t>
  </si>
  <si>
    <t>ООД.10</t>
  </si>
  <si>
    <t>ООД.11</t>
  </si>
  <si>
    <t>ООД.12</t>
  </si>
  <si>
    <t>Дз/-</t>
  </si>
  <si>
    <t>ООД.13</t>
  </si>
  <si>
    <t>ОДВ.00</t>
  </si>
  <si>
    <t>Общеобразовательные дисциплины по выбору</t>
  </si>
  <si>
    <t>ОДВ.14</t>
  </si>
  <si>
    <t>Технология (индивидуальный проект)</t>
  </si>
  <si>
    <t xml:space="preserve">             3. План учебного процесса 23.01.06 Машинист дорожных и строительных машин</t>
  </si>
  <si>
    <t>Квалификация: Тракторист, Машинист экскаватора одноковшового</t>
  </si>
  <si>
    <t>Форма обучения: очная</t>
  </si>
  <si>
    <t>Нормативный срок обучения: 1 год 10 месяцев</t>
  </si>
  <si>
    <t>Профиль получаемого профессионального образования: технический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</si>
</sst>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yr"/>
      <charset val="204"/>
    </font>
    <font>
      <b/>
      <sz val="7"/>
      <name val="Times New Roman"/>
      <family val="1"/>
    </font>
    <font>
      <sz val="8"/>
      <name val="Arial Cyr"/>
      <charset val="204"/>
    </font>
    <font>
      <sz val="7"/>
      <name val="Times New Roman"/>
      <family val="1"/>
    </font>
    <font>
      <b/>
      <sz val="8"/>
      <name val="Arial Cyr"/>
      <family val="2"/>
      <charset val="204"/>
    </font>
    <font>
      <sz val="8"/>
      <name val="Arial Cyr"/>
      <family val="2"/>
      <charset val="204"/>
    </font>
    <font>
      <sz val="7"/>
      <name val="Arial Cyr"/>
      <charset val="204"/>
    </font>
    <font>
      <sz val="7"/>
      <name val="Arial Cyr"/>
      <family val="2"/>
      <charset val="204"/>
    </font>
    <font>
      <b/>
      <sz val="7"/>
      <name val="Arial Cyr"/>
      <family val="2"/>
      <charset val="204"/>
    </font>
    <font>
      <sz val="9"/>
      <name val="Arial Cyr"/>
      <family val="2"/>
      <charset val="204"/>
    </font>
    <font>
      <b/>
      <sz val="8"/>
      <name val="Arial Cyr"/>
      <charset val="204"/>
    </font>
    <font>
      <sz val="7"/>
      <name val="Times New Roman"/>
      <family val="1"/>
      <charset val="204"/>
    </font>
    <font>
      <sz val="14"/>
      <name val="Arial Cyr"/>
      <charset val="204"/>
    </font>
    <font>
      <b/>
      <sz val="14"/>
      <name val="Arial Cyr"/>
      <charset val="204"/>
    </font>
    <font>
      <sz val="12"/>
      <name val="Arial Cyr"/>
      <charset val="204"/>
    </font>
    <font>
      <b/>
      <sz val="8"/>
      <name val="Times New Roman"/>
      <family val="1"/>
      <charset val="204"/>
    </font>
    <font>
      <sz val="8"/>
      <name val="Times New Roman"/>
      <family val="1"/>
      <charset val="204"/>
    </font>
    <font>
      <sz val="10"/>
      <name val="Times New Roman"/>
      <family val="1"/>
      <charset val="204"/>
    </font>
    <font>
      <sz val="8"/>
      <color rgb="FFFF0000"/>
      <name val="Arial Cyr"/>
      <family val="2"/>
      <charset val="204"/>
    </font>
    <font>
      <sz val="8"/>
      <color rgb="FF00B0F0"/>
      <name val="Arial Cyr"/>
      <family val="2"/>
      <charset val="204"/>
    </font>
    <font>
      <sz val="8"/>
      <color rgb="FFFF0000"/>
      <name val="Times New Roman"/>
      <family val="1"/>
      <charset val="204"/>
    </font>
    <font>
      <sz val="7"/>
      <color rgb="FFFF0000"/>
      <name val="Times New Roman"/>
      <family val="1"/>
    </font>
    <font>
      <sz val="7"/>
      <color theme="0"/>
      <name val="Times New Roman"/>
      <family val="1"/>
    </font>
    <font>
      <sz val="11"/>
      <name val="Times New Roman"/>
      <family val="1"/>
      <charset val="204"/>
    </font>
    <font>
      <b/>
      <sz val="12"/>
      <name val="Arial Cyr"/>
      <charset val="204"/>
    </font>
    <font>
      <sz val="14"/>
      <name val="Times New Roman"/>
      <family val="1"/>
      <charset val="204"/>
    </font>
    <font>
      <b/>
      <sz val="14"/>
      <name val="Times New Roman"/>
      <family val="1"/>
      <charset val="204"/>
    </font>
    <font>
      <sz val="9"/>
      <name val="Times New Roman"/>
      <family val="1"/>
      <charset val="204"/>
    </font>
    <font>
      <sz val="12"/>
      <name val="Times New Roman"/>
      <family val="1"/>
      <charset val="204"/>
    </font>
    <font>
      <sz val="14"/>
      <color rgb="FF000000"/>
      <name val="Times New Roman"/>
      <family val="1"/>
      <charset val="204"/>
    </font>
    <font>
      <sz val="14"/>
      <color theme="0"/>
      <name val="Times New Roman"/>
      <family val="1"/>
      <charset val="204"/>
    </font>
    <font>
      <b/>
      <sz val="14"/>
      <color theme="0"/>
      <name val="Times New Roman"/>
      <family val="1"/>
      <charset val="204"/>
    </font>
    <font>
      <b/>
      <sz val="8"/>
      <color rgb="FFFF0000"/>
      <name val="Times New Roman"/>
      <family val="1"/>
      <charset val="204"/>
    </font>
  </fonts>
  <fills count="20">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56">
    <xf numFmtId="0" fontId="0" fillId="0" borderId="0" xfId="0"/>
    <xf numFmtId="0" fontId="2" fillId="0" borderId="0" xfId="0" applyFo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Border="1"/>
    <xf numFmtId="0" fontId="5" fillId="0" borderId="1" xfId="0" applyFont="1" applyBorder="1"/>
    <xf numFmtId="0" fontId="5" fillId="0" borderId="2" xfId="0" applyFont="1" applyBorder="1"/>
    <xf numFmtId="0" fontId="5" fillId="0" borderId="0" xfId="0" applyFont="1" applyBorder="1" applyAlignment="1">
      <alignment horizontal="right"/>
    </xf>
    <xf numFmtId="0" fontId="3" fillId="0" borderId="1" xfId="0" applyFont="1" applyBorder="1" applyAlignment="1">
      <alignment horizontal="left" vertical="center" wrapText="1"/>
    </xf>
    <xf numFmtId="0" fontId="5" fillId="0" borderId="0" xfId="0" applyFont="1"/>
    <xf numFmtId="0" fontId="7" fillId="0" borderId="1" xfId="0" applyFont="1" applyBorder="1" applyAlignment="1">
      <alignment horizontal="center"/>
    </xf>
    <xf numFmtId="49" fontId="7" fillId="0" borderId="1" xfId="0" applyNumberFormat="1" applyFont="1" applyBorder="1" applyAlignment="1">
      <alignment horizont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6" fillId="0" borderId="1" xfId="0" applyFont="1" applyBorder="1"/>
    <xf numFmtId="0" fontId="6" fillId="0" borderId="0" xfId="0" applyFont="1"/>
    <xf numFmtId="0" fontId="6" fillId="0" borderId="1" xfId="0" applyFont="1" applyBorder="1" applyAlignment="1">
      <alignment horizontal="center" vertical="center" textRotation="90" wrapText="1"/>
    </xf>
    <xf numFmtId="0" fontId="6" fillId="0" borderId="0" xfId="0" applyFont="1" applyAlignment="1">
      <alignment vertical="top"/>
    </xf>
    <xf numFmtId="0" fontId="7" fillId="0" borderId="0" xfId="0" applyFont="1"/>
    <xf numFmtId="0" fontId="7" fillId="0" borderId="0" xfId="0" applyFont="1" applyAlignment="1">
      <alignment vertical="top"/>
    </xf>
    <xf numFmtId="0" fontId="7" fillId="0" borderId="1" xfId="0" applyFont="1" applyBorder="1" applyAlignment="1">
      <alignment vertical="top"/>
    </xf>
    <xf numFmtId="49" fontId="7" fillId="0" borderId="0" xfId="0" applyNumberFormat="1" applyFont="1" applyAlignment="1">
      <alignment vertical="center"/>
    </xf>
    <xf numFmtId="0" fontId="0" fillId="0" borderId="0" xfId="0" applyAlignment="1">
      <alignment horizontal="left" vertical="center"/>
    </xf>
    <xf numFmtId="1" fontId="6" fillId="0" borderId="1" xfId="0" applyNumberFormat="1" applyFont="1" applyBorder="1" applyAlignment="1">
      <alignment horizontal="center" vertical="center"/>
    </xf>
    <xf numFmtId="0" fontId="6"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7" fillId="5" borderId="1" xfId="0" applyFont="1" applyFill="1" applyBorder="1" applyAlignment="1">
      <alignment vertical="top" textRotation="255"/>
    </xf>
    <xf numFmtId="49" fontId="7" fillId="4" borderId="1" xfId="0" applyNumberFormat="1" applyFont="1" applyFill="1" applyBorder="1" applyAlignment="1">
      <alignment vertical="center"/>
    </xf>
    <xf numFmtId="0" fontId="7" fillId="4" borderId="1" xfId="0" applyFont="1" applyFill="1" applyBorder="1" applyAlignment="1">
      <alignment vertical="top"/>
    </xf>
    <xf numFmtId="0" fontId="5" fillId="0" borderId="1" xfId="0" applyFont="1" applyBorder="1" applyAlignment="1">
      <alignment horizontal="center" vertical="center"/>
    </xf>
    <xf numFmtId="0" fontId="5" fillId="0" borderId="1" xfId="0" applyFont="1" applyBorder="1" applyAlignment="1">
      <alignment horizontal="lef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4" borderId="9" xfId="0" applyNumberFormat="1" applyFont="1" applyFill="1" applyBorder="1" applyAlignment="1">
      <alignment vertical="center"/>
    </xf>
    <xf numFmtId="0" fontId="7" fillId="0" borderId="0" xfId="0" applyFont="1" applyFill="1" applyBorder="1" applyAlignment="1">
      <alignment vertical="center" textRotation="255"/>
    </xf>
    <xf numFmtId="0" fontId="5" fillId="0" borderId="10" xfId="0" applyFont="1" applyBorder="1" applyAlignment="1">
      <alignment horizontal="center" vertical="center"/>
    </xf>
    <xf numFmtId="1" fontId="3" fillId="0" borderId="1" xfId="0" applyNumberFormat="1" applyFont="1" applyBorder="1" applyAlignment="1">
      <alignment horizontal="center" vertical="center" wrapText="1"/>
    </xf>
    <xf numFmtId="0" fontId="0" fillId="6" borderId="0" xfId="0" applyFill="1"/>
    <xf numFmtId="0" fontId="0" fillId="0" borderId="0" xfId="0" applyAlignment="1">
      <alignment horizontal="center"/>
    </xf>
    <xf numFmtId="0" fontId="12" fillId="0" borderId="0" xfId="0" applyFont="1"/>
    <xf numFmtId="0" fontId="12" fillId="0" borderId="0" xfId="0" applyFont="1" applyAlignment="1"/>
    <xf numFmtId="0" fontId="12" fillId="0" borderId="1" xfId="0" applyFont="1" applyBorder="1" applyAlignment="1">
      <alignment horizontal="center" vertical="center" wrapText="1"/>
    </xf>
    <xf numFmtId="0" fontId="4" fillId="0" borderId="10" xfId="0" applyFont="1" applyBorder="1" applyAlignment="1">
      <alignment horizontal="center" vertical="center"/>
    </xf>
    <xf numFmtId="0" fontId="5" fillId="0" borderId="1" xfId="0" applyFont="1" applyFill="1" applyBorder="1" applyAlignment="1">
      <alignment horizontal="center" vertical="center"/>
    </xf>
    <xf numFmtId="0" fontId="5"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8" fillId="0" borderId="0" xfId="0" applyFont="1" applyBorder="1"/>
    <xf numFmtId="0" fontId="10" fillId="0" borderId="8" xfId="0" applyFont="1" applyBorder="1" applyAlignment="1">
      <alignment horizontal="left" vertical="center"/>
    </xf>
    <xf numFmtId="0" fontId="2" fillId="0" borderId="8" xfId="0" applyFont="1" applyBorder="1" applyAlignment="1">
      <alignment horizontal="left"/>
    </xf>
    <xf numFmtId="0" fontId="2" fillId="0" borderId="6" xfId="0" applyFont="1" applyBorder="1" applyAlignment="1">
      <alignment horizontal="left"/>
    </xf>
    <xf numFmtId="0" fontId="0" fillId="0" borderId="0" xfId="0" applyAlignment="1">
      <alignment horizontal="right"/>
    </xf>
    <xf numFmtId="0" fontId="3" fillId="8" borderId="1"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1" fontId="3" fillId="0" borderId="1" xfId="0" applyNumberFormat="1" applyFont="1" applyBorder="1" applyAlignment="1">
      <alignment horizontal="left" vertical="center" wrapText="1"/>
    </xf>
    <xf numFmtId="0" fontId="3" fillId="11" borderId="1" xfId="0" applyFont="1" applyFill="1" applyBorder="1" applyAlignment="1">
      <alignment horizontal="left" vertical="center" wrapText="1"/>
    </xf>
    <xf numFmtId="0" fontId="6" fillId="11" borderId="1" xfId="0" applyFont="1" applyFill="1" applyBorder="1" applyAlignment="1">
      <alignment horizontal="center" vertical="center"/>
    </xf>
    <xf numFmtId="0" fontId="0" fillId="8" borderId="0" xfId="0" applyFill="1"/>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9" borderId="1" xfId="0" applyFont="1" applyFill="1" applyBorder="1" applyAlignment="1">
      <alignment horizontal="center" vertical="center" wrapText="1"/>
    </xf>
    <xf numFmtId="1" fontId="6" fillId="0" borderId="0" xfId="0" applyNumberFormat="1" applyFont="1" applyAlignment="1">
      <alignment horizontal="center"/>
    </xf>
    <xf numFmtId="49" fontId="7" fillId="8" borderId="0" xfId="0" applyNumberFormat="1" applyFont="1" applyFill="1" applyAlignment="1">
      <alignment vertical="center"/>
    </xf>
    <xf numFmtId="0" fontId="6" fillId="8" borderId="0" xfId="0" applyFont="1" applyFill="1"/>
    <xf numFmtId="0" fontId="7" fillId="8" borderId="0" xfId="0" applyFont="1" applyFill="1" applyBorder="1" applyAlignment="1">
      <alignment horizontal="center" vertical="center"/>
    </xf>
    <xf numFmtId="49" fontId="7" fillId="8" borderId="0" xfId="0" applyNumberFormat="1" applyFont="1" applyFill="1" applyBorder="1" applyAlignment="1">
      <alignment vertical="center"/>
    </xf>
    <xf numFmtId="0" fontId="6" fillId="8" borderId="0" xfId="0" applyFont="1" applyFill="1" applyBorder="1"/>
    <xf numFmtId="49" fontId="7" fillId="8" borderId="0" xfId="0" applyNumberFormat="1" applyFont="1" applyFill="1" applyBorder="1" applyAlignment="1">
      <alignment horizontal="center" vertical="center"/>
    </xf>
    <xf numFmtId="0" fontId="11" fillId="9" borderId="1" xfId="0" applyFont="1" applyFill="1" applyBorder="1" applyAlignment="1">
      <alignment horizontal="center" vertical="center" wrapText="1"/>
    </xf>
    <xf numFmtId="0" fontId="19" fillId="0" borderId="0" xfId="0" applyFont="1" applyBorder="1"/>
    <xf numFmtId="0" fontId="14"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ill="1" applyBorder="1" applyAlignment="1">
      <alignment horizontal="left"/>
    </xf>
    <xf numFmtId="0" fontId="7"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7" fillId="0" borderId="10" xfId="0" applyFont="1" applyFill="1" applyBorder="1" applyAlignment="1">
      <alignment horizont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5" xfId="0"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13" borderId="2" xfId="0" applyFont="1" applyFill="1" applyBorder="1" applyAlignment="1">
      <alignment horizontal="left" vertical="center" wrapText="1"/>
    </xf>
    <xf numFmtId="0" fontId="4" fillId="13" borderId="2"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10" xfId="0" applyFont="1" applyFill="1" applyBorder="1" applyAlignment="1">
      <alignment horizontal="center" vertical="center"/>
    </xf>
    <xf numFmtId="0" fontId="4" fillId="13" borderId="1" xfId="0" applyFont="1" applyFill="1" applyBorder="1" applyAlignment="1">
      <alignment horizontal="left" vertical="center"/>
    </xf>
    <xf numFmtId="0" fontId="2" fillId="0" borderId="10" xfId="0" applyFont="1" applyBorder="1" applyAlignment="1">
      <alignment vertical="center" wrapText="1"/>
    </xf>
    <xf numFmtId="0" fontId="2" fillId="0" borderId="0" xfId="0" applyFont="1" applyBorder="1" applyAlignment="1">
      <alignment vertical="center" wrapText="1"/>
    </xf>
    <xf numFmtId="0" fontId="4" fillId="0" borderId="1" xfId="0" applyFont="1" applyBorder="1" applyAlignment="1">
      <alignment horizontal="center" vertical="center"/>
    </xf>
    <xf numFmtId="0" fontId="15" fillId="15" borderId="1" xfId="0" applyFont="1" applyFill="1" applyBorder="1" applyAlignment="1">
      <alignment horizontal="left"/>
    </xf>
    <xf numFmtId="0" fontId="15" fillId="15" borderId="2" xfId="0" applyFont="1" applyFill="1" applyBorder="1" applyAlignment="1">
      <alignment horizontal="left"/>
    </xf>
    <xf numFmtId="0" fontId="15" fillId="15" borderId="10" xfId="0" applyFont="1" applyFill="1" applyBorder="1" applyAlignment="1">
      <alignment horizontal="center" vertical="center"/>
    </xf>
    <xf numFmtId="0" fontId="15" fillId="15" borderId="1" xfId="0" applyFont="1" applyFill="1" applyBorder="1" applyAlignment="1">
      <alignment horizontal="center"/>
    </xf>
    <xf numFmtId="0" fontId="16" fillId="13" borderId="10" xfId="0" applyFont="1" applyFill="1" applyBorder="1" applyAlignment="1">
      <alignment horizontal="center" vertical="center"/>
    </xf>
    <xf numFmtId="1" fontId="15" fillId="13" borderId="1" xfId="0" applyNumberFormat="1" applyFont="1" applyFill="1" applyBorder="1" applyAlignment="1">
      <alignment horizontal="center"/>
    </xf>
    <xf numFmtId="0" fontId="15" fillId="13" borderId="1" xfId="0" applyFont="1" applyFill="1" applyBorder="1" applyAlignment="1">
      <alignment horizontal="center"/>
    </xf>
    <xf numFmtId="0" fontId="15" fillId="13" borderId="10" xfId="0" applyFont="1" applyFill="1" applyBorder="1" applyAlignment="1">
      <alignment horizontal="center" vertical="center"/>
    </xf>
    <xf numFmtId="0" fontId="16" fillId="0" borderId="1" xfId="0" applyFont="1" applyFill="1" applyBorder="1" applyAlignment="1">
      <alignment horizontal="left"/>
    </xf>
    <xf numFmtId="0" fontId="16" fillId="0" borderId="10" xfId="0" applyFont="1" applyFill="1" applyBorder="1" applyAlignment="1">
      <alignment horizontal="center" vertical="center"/>
    </xf>
    <xf numFmtId="0" fontId="7" fillId="0" borderId="0" xfId="0" applyFont="1" applyBorder="1" applyAlignment="1">
      <alignment vertical="center" wrapText="1"/>
    </xf>
    <xf numFmtId="0" fontId="20" fillId="0" borderId="0" xfId="0" applyFont="1" applyFill="1" applyBorder="1" applyAlignment="1">
      <alignment horizontal="center" vertical="center"/>
    </xf>
    <xf numFmtId="0" fontId="16" fillId="8" borderId="0" xfId="0" applyFont="1" applyFill="1" applyBorder="1" applyAlignment="1">
      <alignment vertical="center"/>
    </xf>
    <xf numFmtId="0" fontId="0" fillId="0" borderId="0" xfId="0" applyBorder="1"/>
    <xf numFmtId="0" fontId="16" fillId="0"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0" borderId="1" xfId="0" applyFont="1" applyBorder="1" applyAlignment="1">
      <alignment vertical="center" wrapText="1"/>
    </xf>
    <xf numFmtId="0" fontId="21" fillId="8" borderId="1" xfId="0" applyFont="1" applyFill="1" applyBorder="1" applyAlignment="1">
      <alignment horizontal="left" vertical="center" wrapText="1"/>
    </xf>
    <xf numFmtId="0" fontId="5" fillId="8" borderId="1" xfId="0" applyFont="1" applyFill="1" applyBorder="1" applyAlignment="1">
      <alignment horizontal="center" vertical="center"/>
    </xf>
    <xf numFmtId="49" fontId="5" fillId="8" borderId="1" xfId="0" applyNumberFormat="1" applyFont="1" applyFill="1" applyBorder="1" applyAlignment="1">
      <alignment horizontal="center" vertical="center"/>
    </xf>
    <xf numFmtId="0" fontId="5" fillId="8" borderId="10" xfId="0" applyFont="1" applyFill="1" applyBorder="1" applyAlignment="1">
      <alignment horizontal="center" vertical="center"/>
    </xf>
    <xf numFmtId="0" fontId="22" fillId="0" borderId="9"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0" borderId="11" xfId="0" applyFont="1" applyBorder="1" applyAlignment="1">
      <alignment horizontal="left" vertical="center" wrapText="1"/>
    </xf>
    <xf numFmtId="0" fontId="4" fillId="13" borderId="1" xfId="0" applyFont="1" applyFill="1" applyBorder="1" applyAlignment="1">
      <alignment horizontal="left"/>
    </xf>
    <xf numFmtId="0" fontId="4" fillId="13" borderId="2" xfId="0" applyFont="1" applyFill="1" applyBorder="1" applyAlignment="1">
      <alignment horizontal="left"/>
    </xf>
    <xf numFmtId="0" fontId="1" fillId="0" borderId="1"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25" fillId="0" borderId="0" xfId="0" applyFont="1"/>
    <xf numFmtId="0" fontId="17" fillId="0" borderId="0" xfId="0" applyFont="1"/>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3" xfId="0" applyFont="1" applyBorder="1" applyAlignment="1">
      <alignment horizontal="left" vertical="center" wrapText="1"/>
    </xf>
    <xf numFmtId="0" fontId="15" fillId="13" borderId="2" xfId="0" applyFont="1" applyFill="1" applyBorder="1" applyAlignment="1">
      <alignment horizontal="left" vertical="center"/>
    </xf>
    <xf numFmtId="0" fontId="15" fillId="13" borderId="2" xfId="0" applyFont="1" applyFill="1" applyBorder="1" applyAlignment="1">
      <alignment horizontal="left" vertical="center" wrapText="1"/>
    </xf>
    <xf numFmtId="0" fontId="16" fillId="8" borderId="1" xfId="0" applyFont="1" applyFill="1" applyBorder="1" applyAlignment="1">
      <alignment horizontal="left" vertical="center" wrapText="1"/>
    </xf>
    <xf numFmtId="0" fontId="15" fillId="13" borderId="1" xfId="0" applyFont="1" applyFill="1" applyBorder="1" applyAlignment="1">
      <alignment horizontal="left" vertical="center"/>
    </xf>
    <xf numFmtId="0" fontId="15" fillId="13" borderId="1" xfId="0" applyFont="1" applyFill="1" applyBorder="1" applyAlignment="1">
      <alignment horizontal="left" vertical="center" wrapText="1"/>
    </xf>
    <xf numFmtId="0" fontId="16" fillId="6" borderId="3" xfId="0" applyFont="1" applyFill="1" applyBorder="1" applyAlignment="1">
      <alignment horizontal="left" vertical="center"/>
    </xf>
    <xf numFmtId="0" fontId="15" fillId="16" borderId="1" xfId="0" applyFont="1" applyFill="1" applyBorder="1" applyAlignment="1">
      <alignment horizontal="left" vertical="center"/>
    </xf>
    <xf numFmtId="0" fontId="15" fillId="16" borderId="1" xfId="0" applyFont="1" applyFill="1" applyBorder="1" applyAlignment="1">
      <alignment horizontal="left" vertical="center" wrapText="1"/>
    </xf>
    <xf numFmtId="0" fontId="15" fillId="16" borderId="1" xfId="0" applyFont="1" applyFill="1" applyBorder="1" applyAlignment="1">
      <alignment horizontal="center" vertical="center"/>
    </xf>
    <xf numFmtId="0" fontId="16" fillId="16" borderId="10" xfId="0" applyFont="1" applyFill="1" applyBorder="1" applyAlignment="1">
      <alignment horizontal="center" vertical="center"/>
    </xf>
    <xf numFmtId="0" fontId="16" fillId="6" borderId="1" xfId="0" applyFont="1" applyFill="1" applyBorder="1" applyAlignment="1">
      <alignment horizontal="center" vertical="center"/>
    </xf>
    <xf numFmtId="0" fontId="15" fillId="6" borderId="1" xfId="0" applyFont="1" applyFill="1" applyBorder="1" applyAlignment="1">
      <alignment horizontal="center" vertical="center"/>
    </xf>
    <xf numFmtId="1" fontId="16" fillId="0" borderId="1" xfId="0" applyNumberFormat="1" applyFont="1" applyBorder="1" applyAlignment="1">
      <alignment horizontal="center" vertical="center"/>
    </xf>
    <xf numFmtId="0" fontId="15" fillId="16" borderId="2" xfId="0" applyFont="1" applyFill="1" applyBorder="1" applyAlignment="1">
      <alignment horizontal="left" vertical="center" wrapText="1"/>
    </xf>
    <xf numFmtId="0" fontId="16" fillId="16" borderId="12" xfId="0" applyFont="1" applyFill="1" applyBorder="1" applyAlignment="1">
      <alignment horizontal="center" vertical="center"/>
    </xf>
    <xf numFmtId="0" fontId="16" fillId="6" borderId="2" xfId="0" applyFont="1" applyFill="1" applyBorder="1" applyAlignment="1">
      <alignment horizontal="center" vertical="center"/>
    </xf>
    <xf numFmtId="1" fontId="16" fillId="0" borderId="2" xfId="0" applyNumberFormat="1" applyFont="1" applyBorder="1" applyAlignment="1">
      <alignment horizontal="center" vertical="center"/>
    </xf>
    <xf numFmtId="0" fontId="16" fillId="0" borderId="12" xfId="0" applyFont="1" applyFill="1" applyBorder="1" applyAlignment="1">
      <alignment horizontal="center" vertical="center"/>
    </xf>
    <xf numFmtId="1" fontId="15" fillId="0" borderId="1" xfId="0" applyNumberFormat="1" applyFont="1" applyBorder="1" applyAlignment="1">
      <alignment horizontal="center" vertical="center"/>
    </xf>
    <xf numFmtId="0" fontId="16" fillId="0" borderId="2" xfId="0" applyFont="1" applyFill="1" applyBorder="1" applyAlignment="1">
      <alignment horizontal="left" vertical="center" wrapText="1"/>
    </xf>
    <xf numFmtId="0" fontId="16" fillId="14" borderId="1" xfId="0" applyFont="1" applyFill="1" applyBorder="1" applyAlignment="1">
      <alignment horizontal="left" vertical="center"/>
    </xf>
    <xf numFmtId="0" fontId="15" fillId="14" borderId="1" xfId="0" applyFont="1" applyFill="1" applyBorder="1" applyAlignment="1">
      <alignment horizontal="right" vertical="center" wrapText="1"/>
    </xf>
    <xf numFmtId="1" fontId="15" fillId="14" borderId="1" xfId="0" applyNumberFormat="1" applyFont="1" applyFill="1" applyBorder="1" applyAlignment="1">
      <alignment horizontal="center" vertical="center"/>
    </xf>
    <xf numFmtId="1" fontId="15" fillId="14" borderId="2" xfId="0" applyNumberFormat="1" applyFont="1" applyFill="1" applyBorder="1" applyAlignment="1">
      <alignment horizontal="center" vertical="center"/>
    </xf>
    <xf numFmtId="2" fontId="15" fillId="14" borderId="1" xfId="0" applyNumberFormat="1" applyFont="1" applyFill="1" applyBorder="1" applyAlignment="1">
      <alignment horizontal="center"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2" xfId="0" applyFont="1" applyFill="1" applyBorder="1" applyAlignment="1">
      <alignment horizontal="center" vertical="center"/>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0" fillId="0" borderId="0" xfId="0" applyFill="1"/>
    <xf numFmtId="0" fontId="16" fillId="17" borderId="1" xfId="0" applyFont="1" applyFill="1" applyBorder="1" applyAlignment="1">
      <alignment horizontal="left" vertical="center"/>
    </xf>
    <xf numFmtId="0" fontId="16" fillId="17" borderId="2" xfId="0" applyFont="1" applyFill="1" applyBorder="1" applyAlignment="1">
      <alignment horizontal="left" vertical="center" wrapText="1"/>
    </xf>
    <xf numFmtId="0" fontId="16"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16" fillId="17" borderId="10" xfId="0" applyFont="1" applyFill="1" applyBorder="1" applyAlignment="1">
      <alignment horizontal="center" vertical="center"/>
    </xf>
    <xf numFmtId="1" fontId="16" fillId="17" borderId="1" xfId="0" applyNumberFormat="1" applyFont="1" applyFill="1" applyBorder="1" applyAlignment="1">
      <alignment horizontal="center" vertical="center"/>
    </xf>
    <xf numFmtId="0" fontId="4" fillId="0" borderId="10" xfId="0" applyFont="1" applyBorder="1" applyAlignment="1">
      <alignment horizontal="center"/>
    </xf>
    <xf numFmtId="0" fontId="28" fillId="0" borderId="1" xfId="0" applyFont="1" applyBorder="1" applyAlignment="1">
      <alignment horizontal="center" vertical="center"/>
    </xf>
    <xf numFmtId="0" fontId="28" fillId="12" borderId="1" xfId="0" applyFont="1" applyFill="1" applyBorder="1" applyAlignment="1">
      <alignment horizontal="left" vertical="center"/>
    </xf>
    <xf numFmtId="0" fontId="28" fillId="6"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12" borderId="1" xfId="0" applyFont="1" applyFill="1" applyBorder="1" applyAlignment="1">
      <alignment horizontal="justify" vertical="center"/>
    </xf>
    <xf numFmtId="0" fontId="28" fillId="0" borderId="1" xfId="0" applyFont="1" applyBorder="1" applyAlignment="1">
      <alignment horizontal="left" vertical="center"/>
    </xf>
    <xf numFmtId="0" fontId="28" fillId="0" borderId="1" xfId="0" applyFont="1" applyBorder="1" applyAlignment="1">
      <alignment horizontal="left" vertical="center" wrapText="1"/>
    </xf>
    <xf numFmtId="0" fontId="16" fillId="0" borderId="7" xfId="0" applyFont="1" applyBorder="1" applyAlignment="1">
      <alignment horizontal="left"/>
    </xf>
    <xf numFmtId="0" fontId="16" fillId="0" borderId="0" xfId="0" applyFont="1" applyBorder="1" applyAlignment="1">
      <alignment horizontal="left"/>
    </xf>
    <xf numFmtId="0" fontId="15" fillId="0" borderId="5" xfId="0" applyFont="1" applyBorder="1" applyAlignment="1">
      <alignment horizontal="left" vertical="center"/>
    </xf>
    <xf numFmtId="0" fontId="15" fillId="0" borderId="14" xfId="0" applyFont="1" applyBorder="1" applyAlignment="1">
      <alignment horizontal="left" vertical="center"/>
    </xf>
    <xf numFmtId="0" fontId="15" fillId="0" borderId="6" xfId="0" applyFont="1" applyBorder="1" applyAlignment="1">
      <alignment horizontal="left" vertical="center"/>
    </xf>
    <xf numFmtId="0" fontId="16" fillId="0" borderId="12" xfId="0" applyFont="1" applyBorder="1" applyAlignment="1">
      <alignment horizontal="left"/>
    </xf>
    <xf numFmtId="0" fontId="16" fillId="0" borderId="13" xfId="0" applyFont="1" applyBorder="1" applyAlignment="1">
      <alignment horizontal="left"/>
    </xf>
    <xf numFmtId="0" fontId="16" fillId="0" borderId="11" xfId="0" applyFont="1" applyBorder="1" applyAlignment="1">
      <alignment horizontal="left"/>
    </xf>
    <xf numFmtId="0" fontId="16" fillId="0" borderId="8" xfId="0" applyFont="1" applyBorder="1" applyAlignment="1">
      <alignment horizontal="left"/>
    </xf>
    <xf numFmtId="0" fontId="0" fillId="0" borderId="1" xfId="0" applyFill="1" applyBorder="1" applyAlignment="1">
      <alignment horizontal="center" vertical="center"/>
    </xf>
    <xf numFmtId="0" fontId="16" fillId="0" borderId="0" xfId="0" applyFont="1" applyBorder="1" applyAlignment="1">
      <alignment horizontal="left"/>
    </xf>
    <xf numFmtId="0" fontId="16" fillId="0" borderId="8" xfId="0" applyFont="1" applyBorder="1" applyAlignment="1">
      <alignment horizontal="left"/>
    </xf>
    <xf numFmtId="0" fontId="16" fillId="0" borderId="6" xfId="0" applyFont="1" applyBorder="1" applyAlignment="1">
      <alignment horizontal="left"/>
    </xf>
    <xf numFmtId="0" fontId="15" fillId="0" borderId="11" xfId="0" applyFont="1" applyBorder="1" applyAlignment="1">
      <alignment horizontal="left" vertical="center" wrapText="1"/>
    </xf>
    <xf numFmtId="0" fontId="5" fillId="13" borderId="1" xfId="0" applyFont="1" applyFill="1" applyBorder="1" applyAlignment="1">
      <alignment horizontal="center" vertical="center"/>
    </xf>
    <xf numFmtId="0" fontId="5" fillId="13" borderId="10" xfId="0" applyFont="1" applyFill="1" applyBorder="1" applyAlignment="1">
      <alignment horizontal="center" vertical="center"/>
    </xf>
    <xf numFmtId="0" fontId="15" fillId="13" borderId="3" xfId="0" applyFont="1" applyFill="1" applyBorder="1" applyAlignment="1">
      <alignment horizontal="left" vertical="center"/>
    </xf>
    <xf numFmtId="0" fontId="15" fillId="0" borderId="2" xfId="0" applyFont="1" applyFill="1" applyBorder="1" applyAlignment="1">
      <alignment vertical="center" wrapText="1"/>
    </xf>
    <xf numFmtId="0" fontId="15" fillId="0" borderId="8" xfId="0" applyFont="1" applyBorder="1" applyAlignment="1">
      <alignment horizontal="left" vertical="center"/>
    </xf>
    <xf numFmtId="0" fontId="7" fillId="7" borderId="5" xfId="0" applyFont="1" applyFill="1" applyBorder="1" applyAlignment="1">
      <alignment horizontal="center" vertical="center" textRotation="90" wrapText="1"/>
    </xf>
    <xf numFmtId="0" fontId="7" fillId="0" borderId="10" xfId="0" applyFont="1" applyBorder="1" applyAlignment="1">
      <alignment horizontal="center"/>
    </xf>
    <xf numFmtId="0" fontId="15" fillId="15" borderId="12" xfId="0" applyFont="1" applyFill="1" applyBorder="1" applyAlignment="1">
      <alignment horizontal="left"/>
    </xf>
    <xf numFmtId="0" fontId="4" fillId="13" borderId="12" xfId="0" applyFont="1" applyFill="1" applyBorder="1" applyAlignment="1">
      <alignment horizontal="left"/>
    </xf>
    <xf numFmtId="0" fontId="4" fillId="13" borderId="12" xfId="0" applyFont="1" applyFill="1" applyBorder="1" applyAlignment="1">
      <alignment horizontal="left" vertical="center"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wrapText="1"/>
    </xf>
    <xf numFmtId="0" fontId="7" fillId="0" borderId="9" xfId="0" applyFont="1" applyBorder="1" applyAlignment="1">
      <alignment horizontal="center"/>
    </xf>
    <xf numFmtId="1" fontId="15" fillId="13" borderId="9" xfId="0" applyNumberFormat="1" applyFont="1" applyFill="1" applyBorder="1" applyAlignment="1">
      <alignment horizontal="center"/>
    </xf>
    <xf numFmtId="0" fontId="4" fillId="13" borderId="9"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1" fontId="15" fillId="15" borderId="1" xfId="0" applyNumberFormat="1" applyFont="1" applyFill="1" applyBorder="1" applyAlignment="1">
      <alignment horizontal="center" vertical="center"/>
    </xf>
    <xf numFmtId="0" fontId="4" fillId="13" borderId="2" xfId="0" applyFont="1" applyFill="1" applyBorder="1" applyAlignment="1">
      <alignment horizontal="left" wrapText="1"/>
    </xf>
    <xf numFmtId="0" fontId="0" fillId="0" borderId="0" xfId="0" applyFill="1" applyBorder="1" applyAlignment="1">
      <alignment horizontal="left"/>
    </xf>
    <xf numFmtId="0" fontId="4" fillId="0" borderId="14" xfId="0" applyFont="1" applyBorder="1" applyAlignment="1">
      <alignment horizontal="center"/>
    </xf>
    <xf numFmtId="0" fontId="4" fillId="0" borderId="10" xfId="0" applyFont="1" applyBorder="1" applyAlignment="1">
      <alignment horizontal="center"/>
    </xf>
    <xf numFmtId="0" fontId="23" fillId="0" borderId="9" xfId="0" applyFont="1" applyBorder="1" applyAlignment="1">
      <alignment horizontal="center" vertical="center" textRotation="90" wrapText="1"/>
    </xf>
    <xf numFmtId="0" fontId="23" fillId="0" borderId="10" xfId="0" applyFont="1" applyBorder="1" applyAlignment="1">
      <alignment horizontal="center" vertical="center" textRotation="90"/>
    </xf>
    <xf numFmtId="49" fontId="16" fillId="0" borderId="1"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49" fontId="15" fillId="13" borderId="2" xfId="0" applyNumberFormat="1" applyFont="1" applyFill="1" applyBorder="1" applyAlignment="1">
      <alignment horizontal="left" vertical="center" wrapText="1"/>
    </xf>
    <xf numFmtId="49" fontId="16" fillId="8" borderId="1" xfId="0" applyNumberFormat="1" applyFont="1" applyFill="1" applyBorder="1" applyAlignment="1">
      <alignment horizontal="left" vertical="center" wrapText="1"/>
    </xf>
    <xf numFmtId="49" fontId="15" fillId="13" borderId="1" xfId="0" applyNumberFormat="1" applyFont="1" applyFill="1" applyBorder="1" applyAlignment="1">
      <alignment horizontal="left" vertical="center" wrapText="1"/>
    </xf>
    <xf numFmtId="49" fontId="16" fillId="0" borderId="3" xfId="0" applyNumberFormat="1" applyFont="1" applyBorder="1" applyAlignment="1">
      <alignment horizontal="left" vertical="center" wrapText="1"/>
    </xf>
    <xf numFmtId="49" fontId="15" fillId="16" borderId="1" xfId="0" applyNumberFormat="1" applyFont="1" applyFill="1" applyBorder="1" applyAlignment="1">
      <alignment horizontal="left" vertical="center" wrapText="1"/>
    </xf>
    <xf numFmtId="49" fontId="16" fillId="17" borderId="2" xfId="0" applyNumberFormat="1" applyFont="1" applyFill="1" applyBorder="1" applyAlignment="1">
      <alignment horizontal="left" vertical="center" wrapText="1"/>
    </xf>
    <xf numFmtId="49" fontId="15" fillId="16" borderId="2" xfId="0" applyNumberFormat="1" applyFont="1" applyFill="1" applyBorder="1" applyAlignment="1">
      <alignment horizontal="left" vertical="center" wrapText="1"/>
    </xf>
    <xf numFmtId="49" fontId="16" fillId="0" borderId="2" xfId="0" applyNumberFormat="1" applyFont="1" applyFill="1" applyBorder="1" applyAlignment="1">
      <alignment horizontal="left" vertical="center" wrapText="1"/>
    </xf>
    <xf numFmtId="49" fontId="15" fillId="14" borderId="1" xfId="0" applyNumberFormat="1" applyFont="1" applyFill="1" applyBorder="1" applyAlignment="1">
      <alignment horizontal="right" vertical="center" wrapText="1"/>
    </xf>
    <xf numFmtId="49" fontId="15" fillId="14" borderId="2" xfId="0" applyNumberFormat="1" applyFont="1" applyFill="1" applyBorder="1" applyAlignment="1">
      <alignment horizontal="right" vertical="center" wrapText="1"/>
    </xf>
    <xf numFmtId="0" fontId="0" fillId="0" borderId="1" xfId="0" applyBorder="1"/>
    <xf numFmtId="0" fontId="16" fillId="0" borderId="7" xfId="0" applyFont="1" applyBorder="1" applyAlignment="1"/>
    <xf numFmtId="0" fontId="16" fillId="0" borderId="0" xfId="0" applyFont="1" applyBorder="1" applyAlignment="1"/>
    <xf numFmtId="0" fontId="16" fillId="0" borderId="8" xfId="0" applyFont="1" applyBorder="1" applyAlignment="1"/>
    <xf numFmtId="0" fontId="16" fillId="0" borderId="5" xfId="0" applyFont="1" applyBorder="1" applyAlignment="1"/>
    <xf numFmtId="0" fontId="16" fillId="0" borderId="14" xfId="0" applyFont="1" applyBorder="1" applyAlignment="1"/>
    <xf numFmtId="0" fontId="16" fillId="0" borderId="6" xfId="0" applyFont="1" applyBorder="1" applyAlignment="1"/>
    <xf numFmtId="0" fontId="16" fillId="0" borderId="12" xfId="0" applyFont="1" applyBorder="1" applyAlignment="1"/>
    <xf numFmtId="0" fontId="16" fillId="0" borderId="13" xfId="0" applyFont="1" applyBorder="1" applyAlignment="1"/>
    <xf numFmtId="0" fontId="16" fillId="0" borderId="11" xfId="0" applyFont="1" applyBorder="1" applyAlignment="1"/>
    <xf numFmtId="0" fontId="28" fillId="0" borderId="1" xfId="0" applyFont="1" applyFill="1" applyBorder="1" applyAlignment="1">
      <alignment horizontal="justify" vertical="center"/>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wrapText="1"/>
    </xf>
    <xf numFmtId="0" fontId="28" fillId="0" borderId="1" xfId="0" applyFont="1" applyBorder="1"/>
    <xf numFmtId="0" fontId="28" fillId="0" borderId="15" xfId="0" applyFont="1" applyBorder="1"/>
    <xf numFmtId="49" fontId="15" fillId="13" borderId="1" xfId="0" applyNumberFormat="1" applyFont="1" applyFill="1" applyBorder="1" applyAlignment="1">
      <alignment horizontal="center"/>
    </xf>
    <xf numFmtId="49" fontId="15" fillId="15" borderId="1" xfId="0" applyNumberFormat="1" applyFont="1" applyFill="1" applyBorder="1" applyAlignment="1">
      <alignment horizontal="center"/>
    </xf>
    <xf numFmtId="0" fontId="0" fillId="0" borderId="0" xfId="0" applyFill="1" applyBorder="1" applyAlignment="1">
      <alignment horizontal="left"/>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49" fontId="16" fillId="0" borderId="1" xfId="0" applyNumberFormat="1" applyFont="1" applyFill="1" applyBorder="1" applyAlignment="1">
      <alignment horizontal="left" vertical="center" wrapText="1"/>
    </xf>
    <xf numFmtId="49" fontId="16" fillId="16" borderId="2" xfId="0" applyNumberFormat="1" applyFont="1" applyFill="1" applyBorder="1" applyAlignment="1">
      <alignment horizontal="left" vertical="center" wrapText="1"/>
    </xf>
    <xf numFmtId="0" fontId="16" fillId="16" borderId="1" xfId="0" applyFont="1" applyFill="1" applyBorder="1" applyAlignment="1">
      <alignment horizontal="center" vertical="center"/>
    </xf>
    <xf numFmtId="0" fontId="15" fillId="16" borderId="10" xfId="0" applyFont="1" applyFill="1" applyBorder="1" applyAlignment="1">
      <alignment horizontal="center" vertical="center"/>
    </xf>
    <xf numFmtId="0" fontId="15" fillId="0" borderId="2" xfId="0" applyFont="1" applyFill="1" applyBorder="1" applyAlignment="1">
      <alignment horizontal="left" vertical="center" wrapText="1"/>
    </xf>
    <xf numFmtId="49" fontId="15" fillId="0" borderId="2" xfId="0" applyNumberFormat="1" applyFont="1" applyFill="1" applyBorder="1" applyAlignment="1">
      <alignment horizontal="left" vertical="center" wrapText="1"/>
    </xf>
    <xf numFmtId="1" fontId="4" fillId="0" borderId="1" xfId="0" applyNumberFormat="1" applyFont="1" applyBorder="1" applyAlignment="1">
      <alignment horizontal="center" vertical="center"/>
    </xf>
    <xf numFmtId="0" fontId="4" fillId="9" borderId="1" xfId="0" applyFont="1" applyFill="1" applyBorder="1" applyAlignment="1">
      <alignment horizontal="center" vertical="center"/>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29" fillId="0" borderId="0" xfId="0" applyFont="1"/>
    <xf numFmtId="0" fontId="30" fillId="0" borderId="0" xfId="0" applyFont="1"/>
    <xf numFmtId="0" fontId="25" fillId="0" borderId="0" xfId="0" applyFont="1" applyAlignment="1"/>
    <xf numFmtId="0" fontId="3" fillId="0" borderId="1"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0" fillId="18" borderId="0" xfId="0" applyFill="1"/>
    <xf numFmtId="0" fontId="3" fillId="17" borderId="1" xfId="0" applyFont="1" applyFill="1" applyBorder="1" applyAlignment="1">
      <alignment horizontal="center" vertical="center" wrapText="1"/>
    </xf>
    <xf numFmtId="0" fontId="0" fillId="17" borderId="0" xfId="0" applyFill="1"/>
    <xf numFmtId="0" fontId="0" fillId="0" borderId="5" xfId="0" applyBorder="1" applyAlignment="1"/>
    <xf numFmtId="0" fontId="16" fillId="0" borderId="2" xfId="0" applyFont="1" applyFill="1" applyBorder="1" applyAlignment="1">
      <alignment horizontal="left"/>
    </xf>
    <xf numFmtId="49" fontId="16" fillId="0" borderId="2" xfId="0" applyNumberFormat="1" applyFont="1" applyFill="1" applyBorder="1" applyAlignment="1">
      <alignment horizontal="left"/>
    </xf>
    <xf numFmtId="49" fontId="16" fillId="0" borderId="12" xfId="0" applyNumberFormat="1" applyFont="1" applyFill="1" applyBorder="1" applyAlignment="1">
      <alignment horizontal="left"/>
    </xf>
    <xf numFmtId="1" fontId="16" fillId="0" borderId="1" xfId="0" applyNumberFormat="1" applyFont="1" applyFill="1" applyBorder="1" applyAlignment="1">
      <alignment horizontal="center" vertical="center"/>
    </xf>
    <xf numFmtId="1" fontId="16" fillId="0" borderId="9" xfId="0" applyNumberFormat="1" applyFont="1" applyFill="1" applyBorder="1" applyAlignment="1">
      <alignment horizontal="center" vertical="center"/>
    </xf>
    <xf numFmtId="0" fontId="16" fillId="0" borderId="1" xfId="0" applyFont="1" applyFill="1" applyBorder="1" applyAlignment="1">
      <alignment horizontal="center"/>
    </xf>
    <xf numFmtId="49" fontId="16" fillId="0" borderId="1" xfId="0" applyNumberFormat="1" applyFont="1" applyFill="1" applyBorder="1" applyAlignment="1">
      <alignment horizontal="center"/>
    </xf>
    <xf numFmtId="0" fontId="20" fillId="0" borderId="10" xfId="0" applyFont="1" applyFill="1" applyBorder="1" applyAlignment="1">
      <alignment horizontal="center" vertical="center"/>
    </xf>
    <xf numFmtId="49" fontId="16" fillId="0" borderId="1" xfId="0" applyNumberFormat="1" applyFont="1" applyFill="1" applyBorder="1" applyAlignment="1"/>
    <xf numFmtId="0" fontId="16" fillId="0" borderId="10" xfId="0" applyFont="1" applyFill="1" applyBorder="1" applyAlignment="1">
      <alignment horizontal="left"/>
    </xf>
    <xf numFmtId="0" fontId="16" fillId="0" borderId="12" xfId="0" applyFont="1" applyFill="1" applyBorder="1" applyAlignment="1">
      <alignment horizontal="left"/>
    </xf>
    <xf numFmtId="0" fontId="15" fillId="19" borderId="1" xfId="0" applyFont="1" applyFill="1" applyBorder="1" applyAlignment="1">
      <alignment horizontal="left"/>
    </xf>
    <xf numFmtId="0" fontId="15" fillId="19" borderId="2" xfId="0" applyFont="1" applyFill="1" applyBorder="1" applyAlignment="1">
      <alignment horizontal="left"/>
    </xf>
    <xf numFmtId="49" fontId="15" fillId="19" borderId="2" xfId="0" applyNumberFormat="1" applyFont="1" applyFill="1" applyBorder="1" applyAlignment="1">
      <alignment horizontal="left"/>
    </xf>
    <xf numFmtId="0" fontId="15" fillId="19" borderId="12" xfId="0" applyFont="1" applyFill="1" applyBorder="1" applyAlignment="1">
      <alignment horizontal="left"/>
    </xf>
    <xf numFmtId="1" fontId="15" fillId="19" borderId="1" xfId="0" applyNumberFormat="1" applyFont="1" applyFill="1" applyBorder="1" applyAlignment="1">
      <alignment horizontal="center" vertical="center"/>
    </xf>
    <xf numFmtId="1" fontId="15" fillId="19" borderId="9" xfId="0" applyNumberFormat="1" applyFont="1" applyFill="1" applyBorder="1" applyAlignment="1">
      <alignment horizontal="center" vertical="center"/>
    </xf>
    <xf numFmtId="0" fontId="15" fillId="19" borderId="1" xfId="0" applyFont="1" applyFill="1" applyBorder="1" applyAlignment="1">
      <alignment horizontal="center"/>
    </xf>
    <xf numFmtId="49" fontId="15" fillId="19" borderId="1" xfId="0" applyNumberFormat="1" applyFont="1" applyFill="1" applyBorder="1" applyAlignment="1">
      <alignment horizontal="center"/>
    </xf>
    <xf numFmtId="0" fontId="15" fillId="19" borderId="10" xfId="0" applyFont="1" applyFill="1" applyBorder="1" applyAlignment="1">
      <alignment horizontal="center" vertical="center"/>
    </xf>
    <xf numFmtId="0" fontId="32" fillId="19" borderId="10" xfId="0" applyFont="1" applyFill="1" applyBorder="1" applyAlignment="1">
      <alignment horizontal="center" vertical="center"/>
    </xf>
    <xf numFmtId="0" fontId="26" fillId="0" borderId="0" xfId="0" applyFont="1" applyAlignment="1">
      <alignment horizontal="center"/>
    </xf>
    <xf numFmtId="0" fontId="12" fillId="0" borderId="0" xfId="0" applyFont="1" applyAlignment="1">
      <alignment horizontal="left"/>
    </xf>
    <xf numFmtId="0" fontId="24" fillId="0" borderId="0" xfId="0" applyFont="1" applyFill="1" applyAlignment="1">
      <alignment horizontal="left"/>
    </xf>
    <xf numFmtId="0" fontId="13" fillId="0" borderId="0" xfId="0" applyFont="1" applyFill="1" applyAlignment="1">
      <alignment horizontal="left"/>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0" fillId="0" borderId="0" xfId="0" applyAlignment="1">
      <alignment horizontal="center"/>
    </xf>
    <xf numFmtId="0" fontId="3" fillId="11" borderId="10" xfId="0"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8" fillId="0" borderId="2" xfId="0" applyFont="1" applyBorder="1" applyAlignment="1">
      <alignment horizontal="center" textRotation="90"/>
    </xf>
    <xf numFmtId="0" fontId="8" fillId="0" borderId="4" xfId="0" applyFont="1" applyBorder="1" applyAlignment="1">
      <alignment horizontal="center" textRotation="90"/>
    </xf>
    <xf numFmtId="0" fontId="8" fillId="0" borderId="3" xfId="0" applyFont="1" applyBorder="1" applyAlignment="1">
      <alignment horizontal="center" textRotation="9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2"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14" fontId="1" fillId="0" borderId="11" xfId="0" applyNumberFormat="1" applyFont="1" applyBorder="1" applyAlignment="1">
      <alignment horizontal="center" vertical="center" textRotation="90"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4"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3" fillId="0" borderId="2" xfId="0" applyFont="1" applyBorder="1" applyAlignment="1">
      <alignment horizontal="left" textRotation="90" wrapText="1"/>
    </xf>
    <xf numFmtId="0" fontId="3" fillId="0" borderId="4" xfId="0" applyFont="1" applyBorder="1" applyAlignment="1">
      <alignment horizontal="left" textRotation="90" wrapText="1"/>
    </xf>
    <xf numFmtId="0" fontId="3" fillId="0" borderId="3" xfId="0" applyFont="1" applyBorder="1" applyAlignment="1">
      <alignment horizontal="left" textRotation="90"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21" fillId="10" borderId="10" xfId="0" applyFont="1" applyFill="1" applyBorder="1" applyAlignment="1">
      <alignment horizontal="center" vertical="center" wrapText="1"/>
    </xf>
    <xf numFmtId="0" fontId="21" fillId="10" borderId="9" xfId="0" applyFont="1" applyFill="1" applyBorder="1" applyAlignment="1">
      <alignment horizontal="center" vertical="center" wrapText="1"/>
    </xf>
    <xf numFmtId="0" fontId="3" fillId="11" borderId="10" xfId="0" applyFont="1" applyFill="1" applyBorder="1" applyAlignment="1">
      <alignment horizontal="left" vertical="center" wrapText="1"/>
    </xf>
    <xf numFmtId="0" fontId="3" fillId="11" borderId="9" xfId="0" applyFont="1" applyFill="1" applyBorder="1" applyAlignment="1">
      <alignment horizontal="left" vertical="center" wrapText="1"/>
    </xf>
    <xf numFmtId="0" fontId="1" fillId="0" borderId="2" xfId="0" applyFont="1" applyBorder="1" applyAlignment="1">
      <alignment horizontal="left" vertical="center" textRotation="90" wrapText="1"/>
    </xf>
    <xf numFmtId="0" fontId="0" fillId="0" borderId="3" xfId="0" applyBorder="1" applyAlignment="1">
      <alignment textRotation="90"/>
    </xf>
    <xf numFmtId="0" fontId="3" fillId="2" borderId="10"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21" fillId="0" borderId="0" xfId="0" applyFont="1" applyFill="1" applyBorder="1" applyAlignment="1">
      <alignment horizontal="center" vertical="center" wrapText="1"/>
    </xf>
    <xf numFmtId="0" fontId="3" fillId="0" borderId="3"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13" fillId="0" borderId="14" xfId="0" applyFont="1" applyFill="1" applyBorder="1" applyAlignment="1">
      <alignment horizontal="left"/>
    </xf>
    <xf numFmtId="0" fontId="0" fillId="0" borderId="14" xfId="0" applyFill="1" applyBorder="1" applyAlignment="1">
      <alignment horizontal="left"/>
    </xf>
    <xf numFmtId="0" fontId="0" fillId="0" borderId="0" xfId="0" applyFill="1" applyBorder="1" applyAlignment="1">
      <alignment horizontal="left"/>
    </xf>
    <xf numFmtId="0" fontId="4" fillId="0" borderId="5" xfId="0" applyFont="1" applyBorder="1" applyAlignment="1">
      <alignment horizontal="center"/>
    </xf>
    <xf numFmtId="0" fontId="4" fillId="0" borderId="14" xfId="0" applyFont="1" applyBorder="1" applyAlignment="1">
      <alignment horizontal="center"/>
    </xf>
    <xf numFmtId="0" fontId="7" fillId="7" borderId="12" xfId="0" applyFont="1" applyFill="1" applyBorder="1" applyAlignment="1">
      <alignment horizontal="center" vertical="center" textRotation="90" wrapText="1"/>
    </xf>
    <xf numFmtId="0" fontId="7" fillId="7" borderId="7" xfId="0" applyFont="1" applyFill="1" applyBorder="1" applyAlignment="1">
      <alignment horizontal="center" vertical="center" textRotation="90" wrapText="1"/>
    </xf>
    <xf numFmtId="0" fontId="7" fillId="7" borderId="5" xfId="0" applyFont="1" applyFill="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7" fillId="0" borderId="15" xfId="0" applyFont="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49" fontId="7" fillId="0" borderId="2" xfId="0" applyNumberFormat="1" applyFont="1" applyBorder="1" applyAlignment="1">
      <alignment horizontal="center" vertical="center" textRotation="90" wrapText="1"/>
    </xf>
    <xf numFmtId="49" fontId="7" fillId="0" borderId="4" xfId="0" applyNumberFormat="1" applyFont="1" applyBorder="1" applyAlignment="1">
      <alignment horizontal="center" vertical="center" textRotation="90" wrapText="1"/>
    </xf>
    <xf numFmtId="49" fontId="7" fillId="0" borderId="3" xfId="0" applyNumberFormat="1" applyFont="1" applyBorder="1" applyAlignment="1">
      <alignment horizontal="center" vertical="center" textRotation="90"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7" fillId="6" borderId="2" xfId="0" applyFont="1" applyFill="1" applyBorder="1" applyAlignment="1">
      <alignment horizontal="center" vertical="center" textRotation="90" wrapText="1"/>
    </xf>
    <xf numFmtId="0" fontId="7" fillId="6" borderId="4" xfId="0" applyFont="1" applyFill="1" applyBorder="1" applyAlignment="1">
      <alignment horizontal="center" vertical="center" textRotation="90" wrapText="1"/>
    </xf>
    <xf numFmtId="0" fontId="7" fillId="6" borderId="3" xfId="0" applyFont="1" applyFill="1" applyBorder="1" applyAlignment="1">
      <alignment horizontal="center" vertical="center" textRotation="90" wrapText="1"/>
    </xf>
    <xf numFmtId="49" fontId="16" fillId="0" borderId="2"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49" fontId="16" fillId="0" borderId="2"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2" xfId="0" applyFont="1" applyBorder="1" applyAlignment="1">
      <alignment horizontal="center" vertical="center" textRotation="90"/>
    </xf>
    <xf numFmtId="0" fontId="15" fillId="0" borderId="4" xfId="0" applyFont="1" applyBorder="1" applyAlignment="1">
      <alignment horizontal="center" vertical="center" textRotation="90"/>
    </xf>
    <xf numFmtId="0" fontId="15" fillId="0" borderId="3" xfId="0" applyFont="1" applyBorder="1" applyAlignment="1">
      <alignment horizontal="center" vertical="center" textRotation="90"/>
    </xf>
    <xf numFmtId="0" fontId="16" fillId="17" borderId="12" xfId="0" applyFont="1" applyFill="1" applyBorder="1" applyAlignment="1">
      <alignment horizontal="center" vertical="center"/>
    </xf>
    <xf numFmtId="0" fontId="16" fillId="17" borderId="5" xfId="0" applyFont="1" applyFill="1" applyBorder="1" applyAlignment="1">
      <alignment horizontal="center"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7" fillId="6" borderId="11" xfId="0" applyFont="1" applyFill="1" applyBorder="1" applyAlignment="1">
      <alignment horizontal="center" vertical="center" textRotation="90" wrapText="1"/>
    </xf>
    <xf numFmtId="0" fontId="7" fillId="6" borderId="8" xfId="0" applyFont="1" applyFill="1" applyBorder="1" applyAlignment="1">
      <alignment horizontal="center" vertical="center" textRotation="90" wrapText="1"/>
    </xf>
    <xf numFmtId="0" fontId="7" fillId="6" borderId="6" xfId="0" applyFont="1" applyFill="1" applyBorder="1" applyAlignment="1">
      <alignment horizontal="center" vertical="center" textRotation="90" wrapText="1"/>
    </xf>
    <xf numFmtId="0" fontId="7" fillId="6" borderId="7" xfId="0" applyFont="1" applyFill="1" applyBorder="1" applyAlignment="1">
      <alignment horizontal="center" vertical="center" textRotation="90" wrapText="1"/>
    </xf>
    <xf numFmtId="0" fontId="7" fillId="6" borderId="5" xfId="0" applyFont="1" applyFill="1" applyBorder="1" applyAlignment="1">
      <alignment horizontal="center" vertical="center" textRotation="90" wrapText="1"/>
    </xf>
    <xf numFmtId="0" fontId="7" fillId="6" borderId="1" xfId="0" applyFont="1" applyFill="1" applyBorder="1" applyAlignment="1">
      <alignment horizontal="center" vertical="center" textRotation="90" wrapText="1"/>
    </xf>
    <xf numFmtId="0" fontId="16" fillId="17" borderId="2" xfId="0" applyFont="1" applyFill="1" applyBorder="1" applyAlignment="1">
      <alignment horizontal="center" vertical="center"/>
    </xf>
    <xf numFmtId="0" fontId="16" fillId="17" borderId="3" xfId="0" applyFont="1" applyFill="1" applyBorder="1" applyAlignment="1">
      <alignment horizontal="center" vertical="center"/>
    </xf>
    <xf numFmtId="0" fontId="4" fillId="0" borderId="10" xfId="0" applyFont="1" applyBorder="1" applyAlignment="1">
      <alignment horizontal="center"/>
    </xf>
    <xf numFmtId="0" fontId="4" fillId="0" borderId="15" xfId="0" applyFont="1" applyBorder="1" applyAlignment="1">
      <alignment horizontal="center"/>
    </xf>
    <xf numFmtId="0" fontId="25" fillId="0" borderId="0" xfId="0" applyFont="1" applyFill="1" applyAlignment="1">
      <alignment horizontal="left" vertical="center" wrapText="1"/>
    </xf>
    <xf numFmtId="0" fontId="12" fillId="0" borderId="0" xfId="0" applyFont="1" applyFill="1" applyAlignment="1">
      <alignment horizontal="left"/>
    </xf>
    <xf numFmtId="0" fontId="0" fillId="0" borderId="0" xfId="0"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85726</xdr:colOff>
      <xdr:row>3</xdr:row>
      <xdr:rowOff>139065</xdr:rowOff>
    </xdr:from>
    <xdr:to>
      <xdr:col>60</xdr:col>
      <xdr:colOff>77932</xdr:colOff>
      <xdr:row>13</xdr:row>
      <xdr:rowOff>83832</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835112" y="632633"/>
          <a:ext cx="3083502" cy="1564017"/>
        </a:xfrm>
        <a:prstGeom prst="rect">
          <a:avLst/>
        </a:prstGeom>
        <a:noFill/>
        <a:ln w="9525">
          <a:noFill/>
          <a:miter lim="800000"/>
          <a:headEnd/>
          <a:tailEnd/>
        </a:ln>
      </xdr:spPr>
      <xdr:txBody>
        <a:bodyPr vertOverflow="clip" wrap="square" lIns="36576" tIns="32004" rIns="36576" bIns="0" anchor="t" upright="1"/>
        <a:lstStyle/>
        <a:p>
          <a:pPr algn="ctr" rtl="1">
            <a:defRPr sz="1000"/>
          </a:pPr>
          <a:r>
            <a:rPr lang="ru-RU" sz="1400" b="0" i="0" strike="noStrike">
              <a:solidFill>
                <a:srgbClr val="000000"/>
              </a:solidFill>
              <a:latin typeface="Arial Cyr"/>
            </a:rPr>
            <a:t>Утверждаю</a:t>
          </a:r>
          <a:endParaRPr lang="ru-RU" sz="1400" b="0" i="0" strike="noStrike">
            <a:solidFill>
              <a:srgbClr val="000000"/>
            </a:solidFill>
            <a:latin typeface="Times New Roman" pitchFamily="18" charset="0"/>
            <a:cs typeface="Times New Roman" pitchFamily="18" charset="0"/>
          </a:endParaRPr>
        </a:p>
        <a:p>
          <a:pPr algn="ctr" rtl="1">
            <a:defRPr sz="1000"/>
          </a:pPr>
          <a:r>
            <a:rPr lang="ru-RU" sz="1400" b="0" i="0" strike="noStrike">
              <a:solidFill>
                <a:srgbClr val="000000"/>
              </a:solidFill>
              <a:latin typeface="Times New Roman" pitchFamily="18" charset="0"/>
              <a:cs typeface="Times New Roman" pitchFamily="18" charset="0"/>
            </a:rPr>
            <a:t>Директор ГБПОУ</a:t>
          </a:r>
          <a:r>
            <a:rPr lang="ru-RU" sz="1400" b="0" i="0" strike="noStrike" baseline="0">
              <a:solidFill>
                <a:srgbClr val="000000"/>
              </a:solidFill>
              <a:latin typeface="Times New Roman" pitchFamily="18" charset="0"/>
              <a:cs typeface="Times New Roman" pitchFamily="18" charset="0"/>
            </a:rPr>
            <a:t>  РО </a:t>
          </a:r>
        </a:p>
        <a:p>
          <a:pPr algn="ctr" rtl="1">
            <a:defRPr sz="1000"/>
          </a:pPr>
          <a:r>
            <a:rPr lang="ru-RU" sz="1400" b="0" i="0" strike="noStrike">
              <a:solidFill>
                <a:srgbClr val="000000"/>
              </a:solidFill>
              <a:latin typeface="Times New Roman" pitchFamily="18" charset="0"/>
              <a:cs typeface="Times New Roman" pitchFamily="18" charset="0"/>
            </a:rPr>
            <a:t>"Ростовски</a:t>
          </a:r>
          <a:r>
            <a:rPr lang="ru-RU" sz="1400" b="0" i="0" strike="noStrike" baseline="0">
              <a:solidFill>
                <a:srgbClr val="000000"/>
              </a:solidFill>
              <a:latin typeface="Times New Roman" pitchFamily="18" charset="0"/>
              <a:cs typeface="Times New Roman" pitchFamily="18" charset="0"/>
            </a:rPr>
            <a:t>й- на - Дону </a:t>
          </a:r>
          <a:r>
            <a:rPr lang="ru-RU" sz="1400" b="0" i="0" strike="noStrike">
              <a:solidFill>
                <a:srgbClr val="000000"/>
              </a:solidFill>
              <a:latin typeface="Times New Roman" pitchFamily="18" charset="0"/>
              <a:cs typeface="Times New Roman" pitchFamily="18" charset="0"/>
            </a:rPr>
            <a:t> автотранспортный колледж"</a:t>
          </a:r>
        </a:p>
        <a:p>
          <a:pPr algn="ctr" rtl="1">
            <a:defRPr sz="1000"/>
          </a:pPr>
          <a:endParaRPr lang="ru-RU" sz="1400" b="0" i="0" strike="noStrike">
            <a:solidFill>
              <a:srgbClr val="000000"/>
            </a:solidFill>
            <a:latin typeface="Times New Roman" pitchFamily="18" charset="0"/>
            <a:cs typeface="Times New Roman" pitchFamily="18" charset="0"/>
          </a:endParaRPr>
        </a:p>
        <a:p>
          <a:pPr algn="l" rtl="1">
            <a:defRPr sz="1000"/>
          </a:pPr>
          <a:r>
            <a:rPr lang="ru-RU" sz="1400" b="0" i="0" strike="noStrike">
              <a:solidFill>
                <a:srgbClr val="000000"/>
              </a:solidFill>
              <a:latin typeface="Times New Roman" pitchFamily="18" charset="0"/>
              <a:cs typeface="Times New Roman" pitchFamily="18" charset="0"/>
            </a:rPr>
            <a:t>      ___________ В.П.Бартеньев</a:t>
          </a:r>
        </a:p>
        <a:p>
          <a:pPr algn="ctr" rtl="1">
            <a:defRPr sz="1000"/>
          </a:pPr>
          <a:endParaRPr lang="ru-RU" sz="1400" b="0" i="0" strike="noStrike">
            <a:solidFill>
              <a:srgbClr val="000000"/>
            </a:solidFill>
            <a:latin typeface="Times New Roman" pitchFamily="18" charset="0"/>
            <a:cs typeface="Times New Roman" pitchFamily="18" charset="0"/>
          </a:endParaRPr>
        </a:p>
        <a:p>
          <a:pPr algn="ctr" rtl="1">
            <a:defRPr sz="1000"/>
          </a:pPr>
          <a:endParaRPr lang="ru-RU" sz="1400" b="0" i="0" strike="noStrike">
            <a:solidFill>
              <a:srgbClr val="000000"/>
            </a:solidFill>
            <a:latin typeface="Times New Roman" pitchFamily="18" charset="0"/>
            <a:cs typeface="Times New Roman" pitchFamily="18" charset="0"/>
          </a:endParaRPr>
        </a:p>
      </xdr:txBody>
    </xdr:sp>
    <xdr:clientData/>
  </xdr:twoCellAnchor>
  <xdr:twoCellAnchor editAs="oneCell">
    <xdr:from>
      <xdr:col>32</xdr:col>
      <xdr:colOff>47625</xdr:colOff>
      <xdr:row>9</xdr:row>
      <xdr:rowOff>0</xdr:rowOff>
    </xdr:from>
    <xdr:to>
      <xdr:col>33</xdr:col>
      <xdr:colOff>19050</xdr:colOff>
      <xdr:row>10</xdr:row>
      <xdr:rowOff>38100</xdr:rowOff>
    </xdr:to>
    <xdr:sp macro="" textlink="">
      <xdr:nvSpPr>
        <xdr:cNvPr id="1071" name="Text Box 2">
          <a:extLst>
            <a:ext uri="{FF2B5EF4-FFF2-40B4-BE49-F238E27FC236}">
              <a16:creationId xmlns:a16="http://schemas.microsoft.com/office/drawing/2014/main" id="{00000000-0008-0000-0000-00002F040000}"/>
            </a:ext>
          </a:extLst>
        </xdr:cNvPr>
        <xdr:cNvSpPr txBox="1">
          <a:spLocks noChangeArrowheads="1"/>
        </xdr:cNvSpPr>
      </xdr:nvSpPr>
      <xdr:spPr bwMode="auto">
        <a:xfrm>
          <a:off x="3714750" y="1457325"/>
          <a:ext cx="57150" cy="190500"/>
        </a:xfrm>
        <a:prstGeom prst="rect">
          <a:avLst/>
        </a:prstGeom>
        <a:noFill/>
        <a:ln w="9525">
          <a:noFill/>
          <a:miter lim="800000"/>
          <a:headEnd/>
          <a:tailEnd/>
        </a:ln>
      </xdr:spPr>
    </xdr:sp>
    <xdr:clientData/>
  </xdr:twoCellAnchor>
  <xdr:twoCellAnchor>
    <xdr:from>
      <xdr:col>73</xdr:col>
      <xdr:colOff>60960</xdr:colOff>
      <xdr:row>8</xdr:row>
      <xdr:rowOff>148590</xdr:rowOff>
    </xdr:from>
    <xdr:to>
      <xdr:col>85</xdr:col>
      <xdr:colOff>188627</xdr:colOff>
      <xdr:row>8</xdr:row>
      <xdr:rowOff>152400</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8679180" y="1499235"/>
          <a:ext cx="1752600" cy="95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100" b="1" i="0" strike="noStrike">
              <a:solidFill>
                <a:srgbClr val="000000"/>
              </a:solidFill>
              <a:latin typeface="Arial Cyr"/>
            </a:rPr>
            <a:t>2.Сводные данные по бюджету времени</a:t>
          </a:r>
        </a:p>
      </xdr:txBody>
    </xdr:sp>
    <xdr:clientData/>
  </xdr:twoCellAnchor>
  <xdr:twoCellAnchor>
    <xdr:from>
      <xdr:col>0</xdr:col>
      <xdr:colOff>19051</xdr:colOff>
      <xdr:row>15</xdr:row>
      <xdr:rowOff>102870</xdr:rowOff>
    </xdr:from>
    <xdr:to>
      <xdr:col>63</xdr:col>
      <xdr:colOff>57151</xdr:colOff>
      <xdr:row>34</xdr:row>
      <xdr:rowOff>34636</xdr:rowOff>
    </xdr:to>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19051" y="2555125"/>
          <a:ext cx="7214755" cy="3360766"/>
        </a:xfrm>
        <a:prstGeom prst="rect">
          <a:avLst/>
        </a:prstGeom>
        <a:noFill/>
        <a:ln w="9525">
          <a:noFill/>
          <a:miter lim="800000"/>
          <a:headEnd/>
          <a:tailEnd/>
        </a:ln>
      </xdr:spPr>
      <xdr:txBody>
        <a:bodyPr vertOverflow="clip" wrap="square" lIns="54864" tIns="41148" rIns="0" bIns="0" anchor="t" upright="1"/>
        <a:lstStyle/>
        <a:p>
          <a:pPr algn="ctr" rtl="0">
            <a:lnSpc>
              <a:spcPct val="100000"/>
            </a:lnSpc>
            <a:defRPr sz="1000"/>
          </a:pPr>
          <a:r>
            <a:rPr lang="ru-RU" sz="2000" b="1" i="0" strike="noStrike">
              <a:solidFill>
                <a:srgbClr val="000000"/>
              </a:solidFill>
              <a:latin typeface="Times New Roman" pitchFamily="18" charset="0"/>
              <a:cs typeface="Times New Roman" pitchFamily="18" charset="0"/>
            </a:rPr>
            <a:t>УЧЕБНЫЙ ПЛАН</a:t>
          </a:r>
        </a:p>
        <a:p>
          <a:pPr algn="ctr" rtl="0">
            <a:lnSpc>
              <a:spcPct val="100000"/>
            </a:lnSpc>
            <a:defRPr sz="1000"/>
          </a:pPr>
          <a:r>
            <a:rPr lang="ru-RU" sz="1400" b="0" i="0" strike="noStrike">
              <a:solidFill>
                <a:srgbClr val="000000"/>
              </a:solidFill>
              <a:latin typeface="Times New Roman" pitchFamily="18" charset="0"/>
              <a:cs typeface="Times New Roman" pitchFamily="18" charset="0"/>
            </a:rPr>
            <a:t>программы подготовки квалифицированных специалистов и служащих</a:t>
          </a:r>
        </a:p>
        <a:p>
          <a:pPr algn="ctr" rtl="0">
            <a:lnSpc>
              <a:spcPct val="100000"/>
            </a:lnSpc>
            <a:defRPr sz="1000"/>
          </a:pPr>
          <a:endParaRPr lang="ru-RU" sz="1400" b="0" i="0" u="none"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 государственного</a:t>
          </a:r>
          <a:r>
            <a:rPr lang="ru-RU" sz="1400" b="0" i="0" u="none" strike="noStrike" baseline="0">
              <a:solidFill>
                <a:srgbClr val="000000"/>
              </a:solidFill>
              <a:latin typeface="Times New Roman" pitchFamily="18" charset="0"/>
              <a:cs typeface="Times New Roman" pitchFamily="18" charset="0"/>
            </a:rPr>
            <a:t>  бюджетного профессионального образовательного учреждения           </a:t>
          </a:r>
        </a:p>
        <a:p>
          <a:pPr algn="ctr" rtl="0">
            <a:lnSpc>
              <a:spcPct val="100000"/>
            </a:lnSpc>
            <a:defRPr sz="1000"/>
          </a:pPr>
          <a:r>
            <a:rPr lang="ru-RU" sz="1400" b="0" i="0" u="none" strike="noStrike" baseline="0">
              <a:solidFill>
                <a:srgbClr val="000000"/>
              </a:solidFill>
              <a:latin typeface="Times New Roman" pitchFamily="18" charset="0"/>
              <a:cs typeface="Times New Roman" pitchFamily="18" charset="0"/>
            </a:rPr>
            <a:t>Ростовской области</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"Ростовский  - на - Дону  автотранспортный  колледж</a:t>
          </a:r>
          <a:r>
            <a:rPr lang="ru-RU" sz="1400" b="0"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a:t>
          </a:r>
        </a:p>
        <a:p>
          <a:pPr algn="ctr" rtl="0">
            <a:lnSpc>
              <a:spcPct val="100000"/>
            </a:lnSpc>
            <a:defRPr sz="1000"/>
          </a:pPr>
          <a:endParaRPr lang="ru-RU" sz="1400" b="1" i="0" strike="noStrike">
            <a:solidFill>
              <a:srgbClr val="000000"/>
            </a:solidFill>
            <a:latin typeface="Times New Roman" pitchFamily="18" charset="0"/>
            <a:cs typeface="Times New Roman" pitchFamily="18" charset="0"/>
          </a:endParaRPr>
        </a:p>
        <a:p>
          <a:pPr algn="ctr" rtl="0">
            <a:lnSpc>
              <a:spcPct val="100000"/>
            </a:lnSpc>
            <a:defRPr sz="1000"/>
          </a:pPr>
          <a:r>
            <a:rPr lang="ru-RU" sz="1400" b="0" i="0" strike="noStrike">
              <a:solidFill>
                <a:srgbClr val="000000"/>
              </a:solidFill>
              <a:latin typeface="Times New Roman" pitchFamily="18" charset="0"/>
              <a:cs typeface="Times New Roman" pitchFamily="18" charset="0"/>
            </a:rPr>
            <a:t>по</a:t>
          </a:r>
          <a:r>
            <a:rPr lang="ru-RU" sz="1400" b="0" i="0" strike="noStrike" baseline="0">
              <a:solidFill>
                <a:srgbClr val="000000"/>
              </a:solidFill>
              <a:latin typeface="Times New Roman" pitchFamily="18" charset="0"/>
              <a:cs typeface="Times New Roman" pitchFamily="18" charset="0"/>
            </a:rPr>
            <a:t> специальности</a:t>
          </a:r>
          <a:r>
            <a:rPr lang="ru-RU" sz="1400" b="0" i="0" strike="noStrike">
              <a:solidFill>
                <a:srgbClr val="000000"/>
              </a:solidFill>
              <a:latin typeface="Times New Roman" pitchFamily="18" charset="0"/>
              <a:cs typeface="Times New Roman" pitchFamily="18" charset="0"/>
            </a:rPr>
            <a:t> среднего профессионального образования</a:t>
          </a:r>
        </a:p>
        <a:p>
          <a:pPr algn="ctr" rtl="0">
            <a:lnSpc>
              <a:spcPct val="100000"/>
            </a:lnSpc>
            <a:defRPr sz="1000"/>
          </a:pPr>
          <a:r>
            <a:rPr lang="ru-RU" sz="1400" b="1" i="0" u="none" strike="noStrike">
              <a:solidFill>
                <a:srgbClr val="000000"/>
              </a:solidFill>
              <a:latin typeface="Times New Roman" pitchFamily="18" charset="0"/>
              <a:cs typeface="Times New Roman" pitchFamily="18" charset="0"/>
            </a:rPr>
            <a:t>23.01.06</a:t>
          </a:r>
          <a:r>
            <a:rPr lang="ru-RU" sz="1400" b="1" i="0" u="none" strike="noStrike" baseline="0">
              <a:solidFill>
                <a:srgbClr val="000000"/>
              </a:solidFill>
              <a:latin typeface="Times New Roman" pitchFamily="18" charset="0"/>
              <a:cs typeface="Times New Roman" pitchFamily="18" charset="0"/>
            </a:rPr>
            <a:t> </a:t>
          </a:r>
          <a:r>
            <a:rPr lang="ru-RU" sz="1400" b="0" i="0" u="none" strike="noStrike">
              <a:solidFill>
                <a:srgbClr val="000000"/>
              </a:solidFill>
              <a:latin typeface="Times New Roman" pitchFamily="18" charset="0"/>
              <a:cs typeface="Times New Roman" pitchFamily="18" charset="0"/>
            </a:rPr>
            <a:t> "</a:t>
          </a:r>
          <a:r>
            <a:rPr lang="ru-RU" sz="1400" b="1" i="0" u="none" strike="noStrike">
              <a:solidFill>
                <a:srgbClr val="000000"/>
              </a:solidFill>
              <a:latin typeface="Times New Roman" pitchFamily="18" charset="0"/>
              <a:cs typeface="Times New Roman" pitchFamily="18" charset="0"/>
            </a:rPr>
            <a:t>Машинист дорожных и строительных машин"</a:t>
          </a:r>
        </a:p>
        <a:p>
          <a:pPr algn="ctr" rtl="0">
            <a:lnSpc>
              <a:spcPct val="100000"/>
            </a:lnSpc>
            <a:defRPr sz="1000"/>
          </a:pPr>
          <a:r>
            <a:rPr lang="ru-RU" sz="1400" b="0" i="0" u="none" strike="noStrike">
              <a:solidFill>
                <a:srgbClr val="000000"/>
              </a:solidFill>
              <a:latin typeface="Times New Roman" pitchFamily="18" charset="0"/>
              <a:cs typeface="Times New Roman" pitchFamily="18" charset="0"/>
            </a:rPr>
            <a:t>по программе </a:t>
          </a:r>
          <a:r>
            <a:rPr lang="ru-RU" sz="1400" b="1" i="0" u="none" strike="noStrike">
              <a:solidFill>
                <a:srgbClr val="000000"/>
              </a:solidFill>
              <a:latin typeface="Times New Roman" pitchFamily="18" charset="0"/>
              <a:cs typeface="Times New Roman" pitchFamily="18" charset="0"/>
            </a:rPr>
            <a:t>базовой </a:t>
          </a:r>
          <a:r>
            <a:rPr lang="ru-RU" sz="1400" b="0" i="0" u="none" strike="noStrike">
              <a:solidFill>
                <a:srgbClr val="000000"/>
              </a:solidFill>
              <a:latin typeface="Times New Roman" pitchFamily="18" charset="0"/>
              <a:cs typeface="Times New Roman" pitchFamily="18" charset="0"/>
            </a:rPr>
            <a:t>подготовки</a:t>
          </a:r>
        </a:p>
        <a:p>
          <a:pPr algn="l" rtl="0">
            <a:defRPr sz="1000"/>
          </a:pPr>
          <a:endParaRPr lang="ru-RU" sz="1400" b="1" i="1" strike="noStrike">
            <a:solidFill>
              <a:srgbClr val="000000"/>
            </a:solidFill>
            <a:latin typeface="Times New Roman" pitchFamily="18" charset="0"/>
            <a:cs typeface="Times New Roman" pitchFamily="18" charset="0"/>
          </a:endParaRPr>
        </a:p>
        <a:p>
          <a:pPr algn="l" rtl="0">
            <a:defRPr sz="1000"/>
          </a:pPr>
          <a:endParaRPr lang="ru-RU" sz="1400" b="1" i="1" strike="noStrike">
            <a:solidFill>
              <a:srgbClr val="000000"/>
            </a:solidFill>
            <a:latin typeface="Times New Roman" pitchFamily="18" charset="0"/>
            <a:cs typeface="Times New Roman" pitchFamily="18" charset="0"/>
          </a:endParaRPr>
        </a:p>
        <a:p>
          <a:pPr algn="ctr" rtl="0">
            <a:defRPr sz="1000"/>
          </a:pPr>
          <a:r>
            <a:rPr lang="ru-RU" sz="1400" b="0" i="0" u="none" strike="noStrike">
              <a:solidFill>
                <a:srgbClr val="000000"/>
              </a:solidFill>
              <a:latin typeface="Times New Roman" pitchFamily="18" charset="0"/>
              <a:cs typeface="Times New Roman" pitchFamily="18" charset="0"/>
            </a:rPr>
            <a:t>                                           </a:t>
          </a:r>
          <a:r>
            <a:rPr lang="ru-RU" sz="1400" b="0" i="0" u="none" strike="noStrike">
              <a:solidFill>
                <a:srgbClr val="000000"/>
              </a:solidFill>
              <a:latin typeface="Arial Cyr"/>
            </a:rPr>
            <a:t>      </a:t>
          </a:r>
          <a:endParaRPr lang="ru-RU" sz="1400" b="1" i="0" u="sng" strike="noStrike">
            <a:solidFill>
              <a:srgbClr val="000000"/>
            </a:solidFill>
            <a:latin typeface="Arial Cyr"/>
          </a:endParaRPr>
        </a:p>
        <a:p>
          <a:pPr algn="r" rtl="0">
            <a:defRPr sz="1000"/>
          </a:pPr>
          <a:endParaRPr lang="ru-RU" sz="1400" b="0" i="0" u="none" strike="noStrike">
            <a:solidFill>
              <a:srgbClr val="000000"/>
            </a:solidFill>
            <a:latin typeface="Arial Cyr"/>
          </a:endParaRPr>
        </a:p>
        <a:p>
          <a:pPr algn="r" rtl="0">
            <a:defRPr sz="1000"/>
          </a:pPr>
          <a:r>
            <a:rPr lang="ru-RU" sz="1400" b="0" i="0" u="none" strike="noStrike">
              <a:solidFill>
                <a:srgbClr val="000000"/>
              </a:solidFill>
              <a:latin typeface="Arial Cyr"/>
            </a:rPr>
            <a:t>                                     </a:t>
          </a:r>
        </a:p>
        <a:p>
          <a:pPr algn="l" rtl="0">
            <a:defRPr sz="1000"/>
          </a:pPr>
          <a:endParaRPr lang="ru-RU" sz="14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0</xdr:colOff>
      <xdr:row>22</xdr:row>
      <xdr:rowOff>57150</xdr:rowOff>
    </xdr:from>
    <xdr:to>
      <xdr:col>29</xdr:col>
      <xdr:colOff>57150</xdr:colOff>
      <xdr:row>24</xdr:row>
      <xdr:rowOff>76200</xdr:rowOff>
    </xdr:to>
    <xdr:sp macro="" textlink="">
      <xdr:nvSpPr>
        <xdr:cNvPr id="2085" name="Text Box 2">
          <a:extLst>
            <a:ext uri="{FF2B5EF4-FFF2-40B4-BE49-F238E27FC236}">
              <a16:creationId xmlns:a16="http://schemas.microsoft.com/office/drawing/2014/main" id="{00000000-0008-0000-0200-000025080000}"/>
            </a:ext>
          </a:extLst>
        </xdr:cNvPr>
        <xdr:cNvSpPr txBox="1">
          <a:spLocks noChangeArrowheads="1"/>
        </xdr:cNvSpPr>
      </xdr:nvSpPr>
      <xdr:spPr bwMode="auto">
        <a:xfrm>
          <a:off x="3533775" y="2181225"/>
          <a:ext cx="57150" cy="190500"/>
        </a:xfrm>
        <a:prstGeom prst="rect">
          <a:avLst/>
        </a:prstGeom>
        <a:noFill/>
        <a:ln w="9525">
          <a:noFill/>
          <a:miter lim="800000"/>
          <a:headEnd/>
          <a:tailEnd/>
        </a:ln>
      </xdr:spPr>
    </xdr:sp>
    <xdr:clientData/>
  </xdr:twoCellAnchor>
  <xdr:twoCellAnchor>
    <xdr:from>
      <xdr:col>1</xdr:col>
      <xdr:colOff>127635</xdr:colOff>
      <xdr:row>1</xdr:row>
      <xdr:rowOff>28575</xdr:rowOff>
    </xdr:from>
    <xdr:to>
      <xdr:col>20</xdr:col>
      <xdr:colOff>53332</xdr:colOff>
      <xdr:row>2</xdr:row>
      <xdr:rowOff>95617</xdr:rowOff>
    </xdr:to>
    <xdr:sp macro="" textlink="">
      <xdr:nvSpPr>
        <xdr:cNvPr id="6147" name="Text Box 3">
          <a:extLst>
            <a:ext uri="{FF2B5EF4-FFF2-40B4-BE49-F238E27FC236}">
              <a16:creationId xmlns:a16="http://schemas.microsoft.com/office/drawing/2014/main" id="{00000000-0008-0000-0200-000003180000}"/>
            </a:ext>
          </a:extLst>
        </xdr:cNvPr>
        <xdr:cNvSpPr txBox="1">
          <a:spLocks noChangeArrowheads="1"/>
        </xdr:cNvSpPr>
      </xdr:nvSpPr>
      <xdr:spPr bwMode="auto">
        <a:xfrm>
          <a:off x="270510" y="190500"/>
          <a:ext cx="2392672" cy="228967"/>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2.1.График учебного процесса</a:t>
          </a:r>
        </a:p>
      </xdr:txBody>
    </xdr:sp>
    <xdr:clientData/>
  </xdr:twoCellAnchor>
  <xdr:twoCellAnchor>
    <xdr:from>
      <xdr:col>58</xdr:col>
      <xdr:colOff>76200</xdr:colOff>
      <xdr:row>0</xdr:row>
      <xdr:rowOff>53340</xdr:rowOff>
    </xdr:from>
    <xdr:to>
      <xdr:col>79</xdr:col>
      <xdr:colOff>116206</xdr:colOff>
      <xdr:row>2</xdr:row>
      <xdr:rowOff>104995</xdr:rowOff>
    </xdr:to>
    <xdr:sp macro="" textlink="">
      <xdr:nvSpPr>
        <xdr:cNvPr id="6148" name="Text Box 4">
          <a:extLst>
            <a:ext uri="{FF2B5EF4-FFF2-40B4-BE49-F238E27FC236}">
              <a16:creationId xmlns:a16="http://schemas.microsoft.com/office/drawing/2014/main" id="{00000000-0008-0000-0200-000004180000}"/>
            </a:ext>
          </a:extLst>
        </xdr:cNvPr>
        <xdr:cNvSpPr txBox="1">
          <a:spLocks noChangeArrowheads="1"/>
        </xdr:cNvSpPr>
      </xdr:nvSpPr>
      <xdr:spPr bwMode="auto">
        <a:xfrm>
          <a:off x="6762750" y="53340"/>
          <a:ext cx="2935606" cy="375505"/>
        </a:xfrm>
        <a:prstGeom prst="rect">
          <a:avLst/>
        </a:prstGeom>
        <a:noFill/>
        <a:ln w="9525">
          <a:noFill/>
          <a:miter lim="800000"/>
          <a:headEnd/>
          <a:tailEnd/>
        </a:ln>
      </xdr:spPr>
      <xdr:txBody>
        <a:bodyPr vertOverflow="clip" wrap="square" lIns="36576" tIns="27432" rIns="36576" bIns="0" anchor="t" upright="1"/>
        <a:lstStyle/>
        <a:p>
          <a:pPr algn="ctr" rtl="0">
            <a:defRPr sz="1000"/>
          </a:pPr>
          <a:r>
            <a:rPr lang="ru-RU" sz="1200" b="1" i="0" strike="noStrike">
              <a:solidFill>
                <a:srgbClr val="000000"/>
              </a:solidFill>
              <a:latin typeface="Times New Roman" pitchFamily="18" charset="0"/>
              <a:cs typeface="Times New Roman" pitchFamily="18" charset="0"/>
            </a:rPr>
            <a:t>2.2.Сводные данные по бюджету времени</a:t>
          </a:r>
        </a:p>
      </xdr:txBody>
    </xdr:sp>
    <xdr:clientData/>
  </xdr:twoCellAnchor>
  <xdr:twoCellAnchor>
    <xdr:from>
      <xdr:col>13</xdr:col>
      <xdr:colOff>0</xdr:colOff>
      <xdr:row>0</xdr:row>
      <xdr:rowOff>0</xdr:rowOff>
    </xdr:from>
    <xdr:to>
      <xdr:col>80</xdr:col>
      <xdr:colOff>363855</xdr:colOff>
      <xdr:row>3</xdr:row>
      <xdr:rowOff>135313</xdr:rowOff>
    </xdr:to>
    <xdr:sp macro="" textlink="">
      <xdr:nvSpPr>
        <xdr:cNvPr id="6149" name="Rectangle 5">
          <a:extLst>
            <a:ext uri="{FF2B5EF4-FFF2-40B4-BE49-F238E27FC236}">
              <a16:creationId xmlns:a16="http://schemas.microsoft.com/office/drawing/2014/main" id="{00000000-0008-0000-0200-000005180000}"/>
            </a:ext>
          </a:extLst>
        </xdr:cNvPr>
        <xdr:cNvSpPr>
          <a:spLocks noChangeArrowheads="1"/>
        </xdr:cNvSpPr>
      </xdr:nvSpPr>
      <xdr:spPr bwMode="auto">
        <a:xfrm>
          <a:off x="1882140" y="0"/>
          <a:ext cx="8549640" cy="1821180"/>
        </a:xfrm>
        <a:prstGeom prst="rect">
          <a:avLst/>
        </a:prstGeom>
        <a:noFill/>
        <a:ln w="9525">
          <a:noFill/>
          <a:miter lim="800000"/>
          <a:headEnd/>
          <a:tailEnd/>
        </a:ln>
      </xdr:spPr>
      <xdr:txBody>
        <a:bodyPr vertOverflow="clip" wrap="square" lIns="54864" tIns="41148" rIns="0" bIns="0" anchor="t" upright="1"/>
        <a:lstStyle/>
        <a:p>
          <a:pPr algn="l" rtl="0">
            <a:defRPr sz="1000"/>
          </a:pPr>
          <a:endParaRPr lang="ru-RU" sz="800" b="1" i="1"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a:p>
          <a:pPr algn="l" rtl="0">
            <a:defRPr sz="1000"/>
          </a:pPr>
          <a:endParaRPr lang="ru-RU" sz="800" b="0" i="0" strike="noStrike">
            <a:solidFill>
              <a:srgbClr val="000000"/>
            </a:solidFill>
            <a:latin typeface="Arial Cyr"/>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19049</xdr:rowOff>
    </xdr:from>
    <xdr:to>
      <xdr:col>15</xdr:col>
      <xdr:colOff>590550</xdr:colOff>
      <xdr:row>207</xdr:row>
      <xdr:rowOff>114300</xdr:rowOff>
    </xdr:to>
    <xdr:sp macro="" textlink="">
      <xdr:nvSpPr>
        <xdr:cNvPr id="3" name="TextBox 1">
          <a:extLst>
            <a:ext uri="{FF2B5EF4-FFF2-40B4-BE49-F238E27FC236}">
              <a16:creationId xmlns:a16="http://schemas.microsoft.com/office/drawing/2014/main" id="{00000000-0008-0000-0500-000003000000}"/>
            </a:ext>
          </a:extLst>
        </xdr:cNvPr>
        <xdr:cNvSpPr txBox="1">
          <a:spLocks noChangeArrowheads="1"/>
        </xdr:cNvSpPr>
      </xdr:nvSpPr>
      <xdr:spPr bwMode="auto">
        <a:xfrm>
          <a:off x="9525" y="19049"/>
          <a:ext cx="9315450" cy="33651826"/>
        </a:xfrm>
        <a:prstGeom prst="rect">
          <a:avLst/>
        </a:prstGeom>
        <a:noFill/>
        <a:ln w="9525">
          <a:noFill/>
          <a:miter lim="800000"/>
          <a:headEnd/>
          <a:tailEnd/>
        </a:ln>
      </xdr:spPr>
      <xdr:txBody>
        <a:bodyPr vertOverflow="clip" wrap="square" lIns="91440" tIns="45720" rIns="91440" bIns="45720" anchor="t" upright="1"/>
        <a:lstStyle/>
        <a:p>
          <a:r>
            <a:rPr lang="ru-RU" sz="1100" b="0" i="0" strike="noStrike">
              <a:solidFill>
                <a:srgbClr val="000000"/>
              </a:solidFill>
              <a:latin typeface="Times New Roman" pitchFamily="18" charset="0"/>
              <a:cs typeface="Times New Roman" pitchFamily="18" charset="0"/>
            </a:rPr>
            <a:t>   </a:t>
          </a:r>
          <a:r>
            <a:rPr lang="ru-RU" sz="1100" b="0" i="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     1.1 Нормативная база реализации ППССЗ:</a:t>
          </a:r>
          <a:endParaRPr lang="ru-RU" sz="1100">
            <a:latin typeface="Times New Roman" pitchFamily="18" charset="0"/>
            <a:ea typeface="+mn-ea"/>
            <a:cs typeface="Times New Roman" pitchFamily="18" charset="0"/>
          </a:endParaRPr>
        </a:p>
        <a:p>
          <a:pPr eaLnBrk="1" fontAlgn="auto" latinLnBrk="0" hangingPunct="1"/>
          <a:r>
            <a:rPr lang="ru-RU" sz="1100">
              <a:latin typeface="Times New Roman" pitchFamily="18" charset="0"/>
              <a:ea typeface="+mn-ea"/>
              <a:cs typeface="Times New Roman" pitchFamily="18" charset="0"/>
            </a:rPr>
            <a:t>     Настоящий учебный план программы подготовки специалистов среднего звена </a:t>
          </a:r>
          <a:r>
            <a:rPr lang="ru-RU" sz="1100" b="1">
              <a:latin typeface="Times New Roman" pitchFamily="18" charset="0"/>
              <a:ea typeface="+mn-ea"/>
              <a:cs typeface="Times New Roman" pitchFamily="18" charset="0"/>
            </a:rPr>
            <a:t>государственного бюджетного профессионального образовательного учреждения Ростовской  области  "Ростовский - на - Дону   автотранспортный   колледж "</a:t>
          </a:r>
          <a:r>
            <a:rPr lang="ru-RU" sz="1100">
              <a:latin typeface="Times New Roman" pitchFamily="18" charset="0"/>
              <a:ea typeface="+mn-ea"/>
              <a:cs typeface="Times New Roman" pitchFamily="18" charset="0"/>
            </a:rPr>
            <a:t> разработан </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соответствии со</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следующими нормативными документами: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законом Российской Федерации от 29 декабря 2012 г. №273-ФЗ «Об образовании в Российской Федерации»;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федеральным государственным образовательным стандартом среднего профессионального образования по  специальности</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1" i="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утвержденным приказом Министерства образования и науки России от от 05.02.2018 N 869, зарегистр. Министерством юстиции </a:t>
          </a:r>
          <a:r>
            <a:rPr lang="ru-RU" sz="110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(рег. № </a:t>
          </a:r>
          <a:r>
            <a:rPr lang="ru-RU" sz="1100" b="1" i="0" u="sng">
              <a:latin typeface="Times New Roman" pitchFamily="18" charset="0"/>
              <a:ea typeface="+mn-ea"/>
              <a:cs typeface="Times New Roman" pitchFamily="18" charset="0"/>
            </a:rPr>
            <a:t>50137</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от </a:t>
          </a:r>
          <a:r>
            <a:rPr lang="ru-RU" sz="1100" b="1" i="0" u="sng">
              <a:latin typeface="Times New Roman" pitchFamily="18" charset="0"/>
              <a:ea typeface="+mn-ea"/>
              <a:cs typeface="Times New Roman" pitchFamily="18" charset="0"/>
            </a:rPr>
            <a:t>26</a:t>
          </a:r>
          <a:r>
            <a:rPr lang="ru-RU" sz="1100" b="1" i="0" u="sng" baseline="0">
              <a:latin typeface="Times New Roman" pitchFamily="18" charset="0"/>
              <a:ea typeface="+mn-ea"/>
              <a:cs typeface="Times New Roman" pitchFamily="18" charset="0"/>
            </a:rPr>
            <a:t> февраля</a:t>
          </a:r>
          <a:r>
            <a:rPr lang="ru-RU" sz="1100" b="1" i="0" u="sng">
              <a:latin typeface="Times New Roman" pitchFamily="18" charset="0"/>
              <a:ea typeface="+mn-ea"/>
              <a:cs typeface="Times New Roman" pitchFamily="18" charset="0"/>
            </a:rPr>
            <a:t> 2018</a:t>
          </a:r>
          <a:r>
            <a:rPr lang="ru-RU" sz="1100" b="1" i="0" u="sng" baseline="0">
              <a:latin typeface="Times New Roman" pitchFamily="18" charset="0"/>
              <a:ea typeface="+mn-ea"/>
              <a:cs typeface="Times New Roman" pitchFamily="18" charset="0"/>
            </a:rPr>
            <a:t> </a:t>
          </a:r>
          <a:r>
            <a:rPr lang="ru-RU" sz="1100" b="1" i="0" u="sng">
              <a:latin typeface="Times New Roman" pitchFamily="18" charset="0"/>
              <a:ea typeface="+mn-ea"/>
              <a:cs typeface="Times New Roman" pitchFamily="18" charset="0"/>
            </a:rPr>
            <a:t>г</a:t>
          </a:r>
          <a:r>
            <a:rPr lang="ru-RU" sz="1100" b="0" i="0">
              <a:latin typeface="Times New Roman" pitchFamily="18" charset="0"/>
              <a:ea typeface="+mn-ea"/>
              <a:cs typeface="Times New Roman" pitchFamily="18" charset="0"/>
            </a:rPr>
            <a:t>.)</a:t>
          </a:r>
          <a:r>
            <a:rPr lang="ru-RU" sz="1100">
              <a:latin typeface="Times New Roman" pitchFamily="18" charset="0"/>
              <a:ea typeface="+mn-ea"/>
              <a:cs typeface="Times New Roman" pitchFamily="18" charset="0"/>
            </a:rPr>
            <a:t>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29 декабря 2014г. №1645 «О внесении изменений в приказ Министерства образования и науки Российской федерации от 17 мая 2012г. №413 «Об утверждении федерального государственного образовательного стандарта среднего (полного) общего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14 июня 2013г.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15 декабря 2014г. №1580 «О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 утвержденный Приказом Министерства образования и науки Российской Федерации от 14 июня 2013г. №464»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№291 от 18.04.2013 г.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16 августа 2013г. №968 «Об утверждении порядка проведения государственной итоговой аттестации по образовательным программам среднего профессионального образования»;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приказом Минобрнауки России от 25 октября   2013г. №1186 «Об утверждении порядка заполнения, учета и выдачи дипломов о среднем профессиональном образовании и их дубликатов»;</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Минобрнауки России от 20.10.2010г. №12-696 «О разъяснениях по формированию учебного плана ОПОП НПО/СПО»;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 г. №06-259»);</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 письмом Департамента государственной политики  в сфере подготовки рабочих кадров и ДПО Минобрнауки России от 20.07.2015г. №06-846 «О направлении Методических рекомендаций».</a:t>
          </a:r>
          <a:endParaRPr lang="ru-RU" sz="1100">
            <a:latin typeface="Times New Roman" pitchFamily="18" charset="0"/>
            <a:cs typeface="Times New Roman" pitchFamily="18" charset="0"/>
          </a:endParaRPr>
        </a:p>
        <a:p>
          <a:endParaRPr lang="ru-RU" sz="110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1.2 Организация учебного процесса и режим занятий:</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Настоящий рабочий учебный план вводится с 01.09.2018 г.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Объем обязательной аудиторной нагрузки студентов составляет 36 академических часов в неделю.</a:t>
          </a:r>
          <a:endParaRPr lang="ru-RU" sz="1100">
            <a:latin typeface="Times New Roman" pitchFamily="18" charset="0"/>
            <a:cs typeface="Times New Roman" pitchFamily="18" charset="0"/>
          </a:endParaRPr>
        </a:p>
        <a:p>
          <a:pPr eaLnBrk="1" fontAlgn="auto" latinLnBrk="0" hangingPunct="1"/>
          <a:r>
            <a:rPr lang="ru-RU" sz="1100">
              <a:latin typeface="Times New Roman" pitchFamily="18" charset="0"/>
              <a:ea typeface="+mn-ea"/>
              <a:cs typeface="Times New Roman" pitchFamily="18" charset="0"/>
            </a:rPr>
            <a:t>        Учебный год включает в себя два учебных семестра (полугодия).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учебной недели - пятидневная.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Продолжительность занятий: предусмотрена группировка парами (1 час 30 мин), режим занятий - односменный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объем каникулярного времени в учебном году составляет 11 недель, в том числе две недели в зимний период.</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Академический час устанавливается продолжительностью 45 минут.</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Консультации для обучающихся по очной форме обучения предусматриваются из расчета 4 часа на одного обучающегося на каждый учебный год.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Формы проведения консультаций - групповые.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Общий гуманитарный и социально-экономический учебный цикл ППССЗ базовой подготовки  предусматривает изучение следующих обязательных дисциплин: «Основы философии», «История», «Иностранный язык», «Физическая культура»,</a:t>
          </a:r>
          <a:r>
            <a:rPr lang="ru-RU" sz="1100" baseline="0">
              <a:latin typeface="Times New Roman" pitchFamily="18" charset="0"/>
              <a:ea typeface="+mn-ea"/>
              <a:cs typeface="Times New Roman" pitchFamily="18" charset="0"/>
            </a:rPr>
            <a:t> "Психология общения"</a:t>
          </a:r>
        </a:p>
        <a:p>
          <a:r>
            <a:rPr lang="ru-RU" sz="1100">
              <a:latin typeface="Times New Roman" pitchFamily="18" charset="0"/>
              <a:ea typeface="+mn-ea"/>
              <a:cs typeface="Times New Roman" pitchFamily="18" charset="0"/>
            </a:rPr>
            <a:t>     Формой промежуточной аттестации по физической культуре являются зачеты и дифференцированные зачеты, не учитываемые при подсчете допустимого количества зачетов в  учебном году.</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Дисциплина «Физическая культура» предусматривает еженедельно 2 часа самостоятельной работы (за счет различных форм внеаудиторных занятий в спортивных клубах, секциях).</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Профессиональный учебный цикл предусматривает изучение дисциплины "Безопасность жизнедеятельности". Обязательный объем часов на дисциплину составляет 68 часов, из них на освоение основ военной службы - 48 часов (или 70% от общего объема времени дисциплины.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Оценка качества освоения основной профессиональной образовательной программы включает текущий контроль знаний, промежуточную и государственную итоговую аттестацию обучающихся.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Конкретные формы и процедуры текущего контроля знаний, промежуточной аттестации по каждой дисциплине и профессиональному модулю разрабатываются колледжем самостоятельно и доводятся до сведения обучающихся в течение первых двух месяцев от начала обучения.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Фонды оценочных средств, для промежуточной аттестации по дисциплинам и междисциплинарным курсам в составе профессиональных модулей разрабатываются и утверждаются колледжем самостоятельно, а для промежуточной аттестации по профессиональным модулям и для государственной итоговой аттестации – разрабатываются и утверждаются колледжем после предварительного положительного заключения работодателей.</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Формами текущего контроля могут быть опрос, контрольная работа, лабораторное занятие, практическое занятие, выполнение и защита курсовой работы (проекта), разработка</a:t>
          </a:r>
          <a:r>
            <a:rPr lang="ru-RU" sz="1100" baseline="0">
              <a:latin typeface="Times New Roman" pitchFamily="18" charset="0"/>
              <a:ea typeface="+mn-ea"/>
              <a:cs typeface="Times New Roman" pitchFamily="18" charset="0"/>
            </a:rPr>
            <a:t> и защита индивидуального проекта</a:t>
          </a:r>
          <a:r>
            <a:rPr lang="ru-RU" sz="1100">
              <a:latin typeface="Times New Roman" pitchFamily="18" charset="0"/>
              <a:ea typeface="+mn-ea"/>
              <a:cs typeface="Times New Roman" pitchFamily="18" charset="0"/>
            </a:rPr>
            <a:t> и другие формы.</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В процессе обучения,  при сдаче  дифференцированных зачетов и экзаменов успеваемость студентов определяется оценками “отлично”, ”хорошо”, ”удовлетворительно” и “неудовлетворительно”.</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На предполседнем курсе</a:t>
          </a:r>
          <a:r>
            <a:rPr lang="ru-RU" sz="1100" baseline="0">
              <a:latin typeface="Times New Roman" pitchFamily="18" charset="0"/>
              <a:ea typeface="+mn-ea"/>
              <a:cs typeface="Times New Roman" pitchFamily="18" charset="0"/>
            </a:rPr>
            <a:t> в </a:t>
          </a:r>
          <a:r>
            <a:rPr lang="ru-RU" sz="1100">
              <a:latin typeface="Times New Roman" pitchFamily="18" charset="0"/>
              <a:ea typeface="+mn-ea"/>
              <a:cs typeface="Times New Roman" pitchFamily="18" charset="0"/>
            </a:rPr>
            <a:t>период летних каникул, с юношами проводятся пятидневные учебные  сборы на базах воинских частей, определенных военными комиссариатами на основании совместного приказа Минобрнауки  РФ и Минобороны  РФ от 24.02.10 № 96/134.</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Практика является обязательным разделом ППССЗ. Она представляет вид учебной деятельности, направленной на формирование, закрепление, развитие практических навыков и компетенции в процессе выполнения определенных видов работ, связанных с будущей профессиональной деятельностью.</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При реализации ППССЗ предусматриваются следующие виды практик: учебная и производственная.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Производственная практика состоит из двух этапов: практики по профилю специальности и преддипломной практики.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Учебная практика и производственная практика (по профилю специальности) проводятся при освоении студентами профессиональных компетенций в рамках профессиональных модулей и  реализовываются  концентрированно.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Учебным планом предусматривается  практика в количестве 10 недель, в том числе: учебная практика – 3 недели, практика по профилю специальности – 7 недель.</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Преддипломная практика – 4 недели. Преддипломная практика проводится концентрированно.</a:t>
          </a:r>
          <a:endParaRPr lang="ru-RU" sz="1100" b="0" i="1">
            <a:latin typeface="Times New Roman" pitchFamily="18" charset="0"/>
            <a:ea typeface="+mn-ea"/>
            <a:cs typeface="Times New Roman" pitchFamily="18" charset="0"/>
          </a:endParaRPr>
        </a:p>
        <a:p>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a:t>
          </a:r>
        </a:p>
        <a:p>
          <a:r>
            <a:rPr lang="ru-RU" sz="1100" b="1">
              <a:latin typeface="Times New Roman" pitchFamily="18" charset="0"/>
              <a:ea typeface="+mn-ea"/>
              <a:cs typeface="Times New Roman" pitchFamily="18" charset="0"/>
            </a:rPr>
            <a:t>      Порядок проведения учебной и производственной практики                                                                             </a:t>
          </a:r>
          <a:endParaRPr lang="ru-RU" sz="1100">
            <a:latin typeface="Times New Roman" pitchFamily="18" charset="0"/>
            <a:ea typeface="+mn-ea"/>
            <a:cs typeface="Times New Roman" pitchFamily="18" charset="0"/>
          </a:endParaRPr>
        </a:p>
        <a:p>
          <a:endParaRPr lang="ru-RU" sz="1100" b="0" i="0">
            <a:latin typeface="Times New Roman" pitchFamily="18" charset="0"/>
            <a:ea typeface="+mn-ea"/>
            <a:cs typeface="Times New Roman" pitchFamily="18" charset="0"/>
          </a:endParaRPr>
        </a:p>
        <a:p>
          <a:pPr algn="l"/>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Предусмотрено</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проведение следующих практик:             </a:t>
          </a:r>
          <a:r>
            <a:rPr lang="ru-RU" sz="1100" b="0"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a:t>
          </a:r>
          <a:r>
            <a:rPr lang="ru-RU" sz="1100" b="0" i="1">
              <a:latin typeface="Times New Roman" pitchFamily="18" charset="0"/>
              <a:ea typeface="+mn-ea"/>
              <a:cs typeface="Times New Roman" pitchFamily="18" charset="0"/>
            </a:rPr>
            <a:t>Индекс        Наименование практик                                                                            Курс       Время в неделях      Время в часах</a:t>
          </a:r>
          <a:endParaRPr lang="ru-RU" sz="1100" b="0" i="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УП.01     Учебная практика                                                                                                  2                      1                            36         </a:t>
          </a:r>
          <a:endParaRPr lang="ru-RU" sz="1100">
            <a:latin typeface="Times New Roman" pitchFamily="18" charset="0"/>
            <a:cs typeface="Times New Roman" pitchFamily="18" charset="0"/>
          </a:endParaRPr>
        </a:p>
        <a:p>
          <a:pPr algn="l" rtl="1"/>
          <a:r>
            <a:rPr lang="ru-RU" sz="1100" b="0" i="0">
              <a:latin typeface="Times New Roman" pitchFamily="18" charset="0"/>
              <a:ea typeface="+mn-ea"/>
              <a:cs typeface="Times New Roman" pitchFamily="18" charset="0"/>
            </a:rPr>
            <a:t>УП.02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УП.03     Учебная практика                                                                                                  3                      1                            36</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ПП.01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2                      3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108</a:t>
          </a:r>
          <a:endParaRPr lang="ru-RU" sz="1100">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ПП.02     Производственная практика по профилю специальности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   </a:t>
          </a:r>
          <a:r>
            <a:rPr lang="ru-RU" sz="1100" b="0" i="0" baseline="0">
              <a:latin typeface="Times New Roman" pitchFamily="18" charset="0"/>
              <a:ea typeface="+mn-ea"/>
              <a:cs typeface="Times New Roman" pitchFamily="18" charset="0"/>
            </a:rPr>
            <a:t> </a:t>
          </a:r>
          <a:r>
            <a:rPr lang="ru-RU" sz="1100" b="0" i="0">
              <a:latin typeface="Times New Roman" pitchFamily="18" charset="0"/>
              <a:ea typeface="+mn-ea"/>
              <a:cs typeface="Times New Roman" pitchFamily="18" charset="0"/>
            </a:rPr>
            <a:t>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 </a:t>
          </a:r>
          <a:endParaRPr lang="ru-RU" sz="1100">
            <a:latin typeface="Times New Roman" pitchFamily="18" charset="0"/>
            <a:ea typeface="+mn-ea"/>
            <a:cs typeface="Times New Roman" pitchFamily="18" charset="0"/>
          </a:endParaRPr>
        </a:p>
        <a:p>
          <a:pPr algn="l" rtl="1" eaLnBrk="1" fontAlgn="auto" latinLnBrk="0" hangingPunct="1"/>
          <a:r>
            <a:rPr lang="ru-RU" sz="1100" b="0" i="0">
              <a:latin typeface="Times New Roman" pitchFamily="18" charset="0"/>
              <a:ea typeface="+mn-ea"/>
              <a:cs typeface="Times New Roman" pitchFamily="18" charset="0"/>
            </a:rPr>
            <a:t>ПДП        Преддипломная практика                                                                                    3                     </a:t>
          </a:r>
          <a:r>
            <a:rPr lang="ru-RU" sz="1100" b="0" i="0" baseline="0">
              <a:latin typeface="Times New Roman" pitchFamily="18" charset="0"/>
              <a:ea typeface="+mn-ea"/>
              <a:cs typeface="Times New Roman" pitchFamily="18" charset="0"/>
            </a:rPr>
            <a:t> 4</a:t>
          </a:r>
          <a:r>
            <a:rPr lang="ru-RU" sz="1100" b="0" i="0">
              <a:latin typeface="Times New Roman" pitchFamily="18" charset="0"/>
              <a:ea typeface="+mn-ea"/>
              <a:cs typeface="Times New Roman" pitchFamily="18" charset="0"/>
            </a:rPr>
            <a:t>                            144</a:t>
          </a:r>
          <a:endParaRPr lang="ru-RU" sz="1100" b="0" i="1">
            <a:latin typeface="Times New Roman" pitchFamily="18" charset="0"/>
            <a:ea typeface="+mn-ea"/>
            <a:cs typeface="Times New Roman" pitchFamily="18" charset="0"/>
          </a:endParaRPr>
        </a:p>
        <a:p>
          <a:pPr rtl="1"/>
          <a:endParaRPr lang="ru-RU" sz="1100" b="0" i="1">
            <a:latin typeface="Times New Roman" pitchFamily="18" charset="0"/>
            <a:ea typeface="+mn-ea"/>
            <a:cs typeface="Times New Roman" pitchFamily="18" charset="0"/>
          </a:endParaRPr>
        </a:p>
        <a:p>
          <a:pPr algn="l" rtl="1"/>
          <a:r>
            <a:rPr lang="ru-RU" sz="1100" b="0" i="0">
              <a:latin typeface="Times New Roman" pitchFamily="18" charset="0"/>
              <a:ea typeface="+mn-ea"/>
              <a:cs typeface="Times New Roman" pitchFamily="18" charset="0"/>
            </a:rPr>
            <a:t>     Учебная практика проводится в  учебной</a:t>
          </a:r>
          <a:r>
            <a:rPr lang="ru-RU" sz="1100" b="0" i="0" baseline="0">
              <a:latin typeface="Times New Roman" pitchFamily="18" charset="0"/>
              <a:ea typeface="+mn-ea"/>
              <a:cs typeface="Times New Roman" pitchFamily="18" charset="0"/>
            </a:rPr>
            <a:t> лаборатории колледжа и в специализированных учебных классах</a:t>
          </a:r>
          <a:r>
            <a:rPr lang="ru-RU" sz="1100" b="0" i="0">
              <a:latin typeface="Times New Roman" pitchFamily="18" charset="0"/>
              <a:ea typeface="+mn-ea"/>
              <a:cs typeface="Times New Roman" pitchFamily="18" charset="0"/>
            </a:rPr>
            <a:t>. Практика по профилю специальности и преддипломная практика проводится в организациях различных организационно-правовых форм на основе прямых договоров, заключаемых между организацией и колледжем.</a:t>
          </a:r>
          <a:endParaRPr lang="ru-RU" sz="1100" b="0" i="1">
            <a:latin typeface="Times New Roman" pitchFamily="18" charset="0"/>
            <a:ea typeface="+mn-ea"/>
            <a:cs typeface="Times New Roman" pitchFamily="18" charset="0"/>
          </a:endParaRPr>
        </a:p>
        <a:p>
          <a:pPr algn="l"/>
          <a:r>
            <a:rPr lang="ru-RU" sz="1100" b="0" i="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Учебная практика и практика по профилю специальности проводятся непрерывно. </a:t>
          </a:r>
        </a:p>
        <a:p>
          <a:pPr algn="l"/>
          <a:r>
            <a:rPr lang="ru-RU" sz="1100">
              <a:latin typeface="Times New Roman" pitchFamily="18" charset="0"/>
              <a:ea typeface="+mn-ea"/>
              <a:cs typeface="Times New Roman" pitchFamily="18" charset="0"/>
            </a:rPr>
            <a:t>Преддипломная практика проводится непрерывно после освоения учебной практики и практики по профилю специальности.</a:t>
          </a:r>
        </a:p>
        <a:p>
          <a:pPr algn="l" rtl="1" eaLnBrk="1" fontAlgn="auto" latinLnBrk="0" hangingPunct="1"/>
          <a:r>
            <a:rPr lang="ru-RU" sz="1100">
              <a:latin typeface="Times New Roman" pitchFamily="18" charset="0"/>
              <a:ea typeface="+mn-ea"/>
              <a:cs typeface="Times New Roman" pitchFamily="18" charset="0"/>
            </a:rPr>
            <a:t>В рамках </a:t>
          </a:r>
          <a:r>
            <a:rPr lang="ru-RU" sz="1100" baseline="0">
              <a:latin typeface="Times New Roman" pitchFamily="18" charset="0"/>
              <a:ea typeface="+mn-ea"/>
              <a:cs typeface="Times New Roman" pitchFamily="18" charset="0"/>
            </a:rPr>
            <a:t> профессионального модуля ПМ.05</a:t>
          </a:r>
          <a:r>
            <a:rPr lang="ru-RU" sz="1100">
              <a:latin typeface="Times New Roman" pitchFamily="18" charset="0"/>
              <a:ea typeface="+mn-ea"/>
              <a:cs typeface="Times New Roman" pitchFamily="18" charset="0"/>
            </a:rPr>
            <a:t> предусмотрено освоение  профессии</a:t>
          </a:r>
          <a:r>
            <a:rPr lang="ru-RU" sz="1100" baseline="0">
              <a:latin typeface="Times New Roman" pitchFamily="18" charset="0"/>
              <a:ea typeface="+mn-ea"/>
              <a:cs typeface="Times New Roman" pitchFamily="18" charset="0"/>
            </a:rPr>
            <a:t> раюочего </a:t>
          </a:r>
          <a:r>
            <a:rPr lang="ru-RU" sz="1100">
              <a:latin typeface="Times New Roman" pitchFamily="18" charset="0"/>
              <a:ea typeface="+mn-ea"/>
              <a:cs typeface="Times New Roman" pitchFamily="18" charset="0"/>
            </a:rPr>
            <a:t>23369 "Кассир". После освоения ПМ.05 и успешной сдачи квалификационного экзамена студенту присваивается</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квалификации по рабочей профессии "Кассир</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и выдается документ (Свидельство) об уровне квалификации.</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    1.3 Общеобразовательный цикл </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Реализация ФГОС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осуществляется с учетом требований ФГОС и профиля получаемой специальности. В соответствии с Перечнем профессий и специальностей среднего профессионального образования, утвержденным приказом Минобрнауки России от 29 октября 2013г. №1199 и Рекомендациями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(письмо Минобрнауки России от 17.03.2015г. №06-259) специальность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a:t>
          </a:r>
          <a:r>
            <a:rPr lang="ru-RU" sz="1100" b="0">
              <a:latin typeface="Times New Roman" pitchFamily="18" charset="0"/>
              <a:ea typeface="+mn-ea"/>
              <a:cs typeface="Times New Roman" pitchFamily="18" charset="0"/>
            </a:rPr>
            <a:t> относится к </a:t>
          </a:r>
          <a:r>
            <a:rPr lang="ru-RU" sz="1100" b="0" baseline="0">
              <a:latin typeface="Times New Roman" pitchFamily="18" charset="0"/>
              <a:ea typeface="+mn-ea"/>
              <a:cs typeface="Times New Roman" pitchFamily="18" charset="0"/>
            </a:rPr>
            <a:t> социально-эконом</a:t>
          </a:r>
          <a:r>
            <a:rPr lang="ru-RU" sz="1100" b="0">
              <a:latin typeface="Times New Roman" pitchFamily="18" charset="0"/>
              <a:ea typeface="+mn-ea"/>
              <a:cs typeface="Times New Roman" pitchFamily="18" charset="0"/>
            </a:rPr>
            <a:t>ическому профилю профессионального образования.</a:t>
          </a:r>
          <a:endParaRPr lang="ru-RU" sz="1100">
            <a:latin typeface="Times New Roman" pitchFamily="18" charset="0"/>
            <a:ea typeface="+mn-ea"/>
            <a:cs typeface="Times New Roman" pitchFamily="18" charset="0"/>
          </a:endParaRPr>
        </a:p>
        <a:p>
          <a:r>
            <a:rPr lang="ru-RU" sz="1100" b="0">
              <a:latin typeface="Times New Roman" pitchFamily="18" charset="0"/>
              <a:ea typeface="+mn-ea"/>
              <a:cs typeface="Times New Roman" pitchFamily="18" charset="0"/>
            </a:rPr>
            <a:t>   Для лиц, обучающихся на базе основного общего образования с получением среднего общего образования нормативный срок освоения ППССЗ по специальности </a:t>
          </a:r>
          <a:r>
            <a:rPr lang="ru-RU" sz="1100" b="0" baseline="0">
              <a:latin typeface="Times New Roman" pitchFamily="18" charset="0"/>
              <a:ea typeface="+mn-ea"/>
              <a:cs typeface="Times New Roman" pitchFamily="18" charset="0"/>
            </a:rPr>
            <a:t> </a:t>
          </a:r>
          <a:r>
            <a:rPr lang="ru-RU" sz="1100" b="1">
              <a:latin typeface="Times New Roman" pitchFamily="18" charset="0"/>
              <a:ea typeface="+mn-ea"/>
              <a:cs typeface="Times New Roman" pitchFamily="18" charset="0"/>
            </a:rPr>
            <a:t>38.02.01 Экономика и бухгалтерский учет (по отраслям) </a:t>
          </a:r>
          <a:r>
            <a:rPr lang="ru-RU" sz="1100" b="0">
              <a:latin typeface="Times New Roman" pitchFamily="18" charset="0"/>
              <a:ea typeface="+mn-ea"/>
              <a:cs typeface="Times New Roman" pitchFamily="18" charset="0"/>
            </a:rPr>
            <a:t>при очной форме получения образования увеличивается на 1476 часов (52 недели) из расчета: теоретическое обучение (при обязательной учебной нагрузке 36 часов в неделю) – 39 нед., промежуточная аттестация – 2 нед., каникулярное время – 11 нед.</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Учебное время, отведенное на теоретическое обучение (1404) час. распределяется на изучение 16 учебных дисциплин общеобразовательного цикла ППССЗ – общих и по выбору из шести обязательных предметных областей и дополнительной, предлагаемой колледжем.</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Четыре  дисциплины: математика: алгебра и начала математического анализа, геометрия; экономика; право; информатика изучаются углубленно с учетом  профиля осваиваемой специальности.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Самостоятельная работа обучающихся для общеобразовательного</a:t>
          </a:r>
          <a:r>
            <a:rPr lang="ru-RU" sz="1100" baseline="0">
              <a:latin typeface="Times New Roman" pitchFamily="18" charset="0"/>
              <a:ea typeface="+mn-ea"/>
              <a:cs typeface="Times New Roman" pitchFamily="18" charset="0"/>
            </a:rPr>
            <a:t> цикла не предусматривается.</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Обучающиеся, получающие среднее профессиональное образование по ППССЗ на базе основного общего образования, изучают общеобразовательные предметы на первом курсе.</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Знания и умения, полученные студентами при освоении учебных дисциплин общеобразовательного цикла, углубляются и расширяются в процессе изучения учебных дисциплин ППССЗ, таких циклов, как – «Общий гуманитарный и социально-экономический», «Математический и общий естественнонаучный», а также отдельных дисциплин профессионального цикла.</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Качество освоения учебных дисциплин общеобразовательного цикла по ППССЗ осуществляется в процессе текущего контроля и промежуточной аттестации.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Текущий контроль проводится в пределах учебного времени, отведенного на освоение соответствующих общеобразовательных дисциплин, как традиционными так и инновационными методами, включая компьютерные технологии.</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Промежуточную аттестацию проводят в форме дифференцированных зачетов и экзаменов: дифференцированные зачеты - за счет времени, отведенного на соответствующую общеобразовательную дисциплину, экзамены – за счет времени, выделенного на промежутестацию ФГОС СПО по специальности. </a:t>
          </a:r>
          <a:endParaRPr lang="ru-RU" sz="1100">
            <a:latin typeface="Times New Roman" pitchFamily="18" charset="0"/>
            <a:cs typeface="Times New Roman" pitchFamily="18" charset="0"/>
          </a:endParaRPr>
        </a:p>
        <a:p>
          <a:r>
            <a:rPr lang="ru-RU" sz="1100">
              <a:latin typeface="Times New Roman" pitchFamily="18" charset="0"/>
              <a:ea typeface="+mn-ea"/>
              <a:cs typeface="Times New Roman" pitchFamily="18" charset="0"/>
            </a:rPr>
            <a:t>           Промежуточная аттестация в форме экзамена проводится по окончании второго семестра по дисциплинам: «Русский язык» и «Математика:» в письменной форме, по дисциплине «Экономика» в устной форме.</a:t>
          </a:r>
          <a:endParaRPr lang="ru-RU" sz="1100">
            <a:latin typeface="Times New Roman" pitchFamily="18" charset="0"/>
            <a:cs typeface="Times New Roman" pitchFamily="18" charset="0"/>
          </a:endParaRPr>
        </a:p>
        <a:p>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В рамках изучения дисциплины «Технология» обучающимися выполняется индивидуальный проект.  Индивидуальный проект представляет собой особую форму организации образовательной деятельности обучающихся (учебный проект).</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Индивидуальный проект выполняется обучающимися самостоятельно под руководством преподавателя по выбранной теме.</a:t>
          </a:r>
        </a:p>
        <a:p>
          <a:pPr rtl="1"/>
          <a:endParaRPr lang="ru-RU" sz="1100" b="0" i="0">
            <a:latin typeface="Times New Roman" pitchFamily="18" charset="0"/>
            <a:ea typeface="+mn-ea"/>
            <a:cs typeface="Times New Roman" pitchFamily="18" charset="0"/>
          </a:endParaRPr>
        </a:p>
        <a:p>
          <a:r>
            <a:rPr lang="ru-RU" sz="1100" b="1">
              <a:latin typeface="Times New Roman" pitchFamily="18" charset="0"/>
              <a:ea typeface="+mn-ea"/>
              <a:cs typeface="Times New Roman" pitchFamily="18" charset="0"/>
            </a:rPr>
            <a:t>1.4 Формирование вариативной части ППССЗ</a:t>
          </a:r>
          <a:r>
            <a:rPr lang="ru-RU" sz="1100" b="1" i="1">
              <a:latin typeface="Times New Roman" pitchFamily="18" charset="0"/>
              <a:ea typeface="+mn-ea"/>
              <a:cs typeface="Times New Roman" pitchFamily="18" charset="0"/>
            </a:rPr>
            <a:t> </a:t>
          </a:r>
          <a:endParaRPr lang="ru-RU" sz="1100">
            <a:latin typeface="Times New Roman" pitchFamily="18" charset="0"/>
            <a:ea typeface="+mn-ea"/>
            <a:cs typeface="Times New Roman" pitchFamily="18" charset="0"/>
          </a:endParaRPr>
        </a:p>
        <a:p>
          <a:r>
            <a:rPr lang="ru-RU" sz="1100" i="1">
              <a:latin typeface="Times New Roman" pitchFamily="18" charset="0"/>
              <a:ea typeface="+mn-ea"/>
              <a:cs typeface="Times New Roman" pitchFamily="18" charset="0"/>
            </a:rPr>
            <a:t>ФГОС СПО предусматривает обязательную и вариативную части ППССЗ. </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Объем  вариативной частей ППССЗ составляет 855 часов </a:t>
          </a:r>
        </a:p>
        <a:p>
          <a:r>
            <a:rPr lang="ru-RU" sz="1100">
              <a:latin typeface="Times New Roman" pitchFamily="18" charset="0"/>
              <a:ea typeface="+mn-ea"/>
              <a:cs typeface="Times New Roman" pitchFamily="18" charset="0"/>
            </a:rPr>
            <a:t>В соответствии с письмом и листом согласования с работодателями  вариативная часть была использована на увеличение объёма времени дисциплин общепрофессионального цикла и междисциплинарных курсов : </a:t>
          </a:r>
        </a:p>
        <a:p>
          <a:r>
            <a:rPr lang="ru-RU" sz="1100">
              <a:latin typeface="Times New Roman" pitchFamily="18" charset="0"/>
              <a:ea typeface="+mn-ea"/>
              <a:cs typeface="Times New Roman" pitchFamily="18" charset="0"/>
            </a:rPr>
            <a:t> - ОГСЭ.01. Основы философии - 9 часов:</a:t>
          </a:r>
        </a:p>
        <a:p>
          <a:r>
            <a:rPr lang="ru-RU" sz="1100">
              <a:latin typeface="Times New Roman" pitchFamily="18" charset="0"/>
              <a:ea typeface="+mn-ea"/>
              <a:cs typeface="Times New Roman" pitchFamily="18" charset="0"/>
            </a:rPr>
            <a:t>- ОГСЭ.03 Иностранный язык в профессиональной деятельности - 39 часов</a:t>
          </a:r>
        </a:p>
        <a:p>
          <a:r>
            <a:rPr lang="ru-RU" sz="1100">
              <a:latin typeface="Times New Roman" pitchFamily="18" charset="0"/>
              <a:ea typeface="+mn-ea"/>
              <a:cs typeface="Times New Roman" pitchFamily="18" charset="0"/>
            </a:rPr>
            <a:t>- ЕН.01 Математика - 8 часов</a:t>
          </a:r>
        </a:p>
        <a:p>
          <a:r>
            <a:rPr lang="ru-RU" sz="1100">
              <a:latin typeface="Times New Roman" pitchFamily="18" charset="0"/>
              <a:ea typeface="+mn-ea"/>
              <a:cs typeface="Times New Roman" pitchFamily="18" charset="0"/>
            </a:rPr>
            <a:t>- ЕН.02</a:t>
          </a:r>
          <a:r>
            <a:rPr lang="ru-RU" sz="1100" baseline="0">
              <a:latin typeface="Times New Roman" pitchFamily="18" charset="0"/>
              <a:ea typeface="+mn-ea"/>
              <a:cs typeface="Times New Roman" pitchFamily="18" charset="0"/>
            </a:rPr>
            <a:t> Экологические основы природопользования - 2 часа</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ОП.01 Экономика организации 14</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ОП.02. Финансы, денежное обращение и кредит - 11</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часов       </a:t>
          </a:r>
        </a:p>
        <a:p>
          <a:r>
            <a:rPr lang="ru-RU" sz="1100">
              <a:latin typeface="Times New Roman" pitchFamily="18" charset="0"/>
              <a:ea typeface="+mn-ea"/>
              <a:cs typeface="Times New Roman" pitchFamily="18" charset="0"/>
            </a:rPr>
            <a:t>- ОП.03. Налоги и налогообложение - 32 часа </a:t>
          </a:r>
        </a:p>
        <a:p>
          <a:r>
            <a:rPr lang="ru-RU" sz="1100">
              <a:latin typeface="Times New Roman" pitchFamily="18" charset="0"/>
              <a:ea typeface="+mn-ea"/>
              <a:cs typeface="Times New Roman" pitchFamily="18" charset="0"/>
            </a:rPr>
            <a:t>- ОП.04 Основы бухгатерского учета - 21 час</a:t>
          </a:r>
        </a:p>
        <a:p>
          <a:r>
            <a:rPr lang="ru-RU" sz="1100">
              <a:latin typeface="Times New Roman" pitchFamily="18" charset="0"/>
              <a:ea typeface="+mn-ea"/>
              <a:cs typeface="Times New Roman" pitchFamily="18" charset="0"/>
            </a:rPr>
            <a:t>- ОП.05 Аудит - 18 часов;</a:t>
          </a:r>
        </a:p>
        <a:p>
          <a:r>
            <a:rPr lang="ru-RU" sz="1100">
              <a:latin typeface="Times New Roman" pitchFamily="18" charset="0"/>
              <a:ea typeface="+mn-ea"/>
              <a:cs typeface="Times New Roman" pitchFamily="18" charset="0"/>
            </a:rPr>
            <a:t>- ОП.06. Документационное обеспечение управления- 16 часов       </a:t>
          </a:r>
        </a:p>
        <a:p>
          <a:r>
            <a:rPr lang="ru-RU" sz="1100">
              <a:latin typeface="Times New Roman" pitchFamily="18" charset="0"/>
              <a:ea typeface="+mn-ea"/>
              <a:cs typeface="Times New Roman" pitchFamily="18" charset="0"/>
            </a:rPr>
            <a:t>- ОП.08 Информационные технологии в профессиональной деятельности   - 44 часа:</a:t>
          </a:r>
        </a:p>
        <a:p>
          <a:r>
            <a:rPr lang="ru-RU" sz="1100">
              <a:latin typeface="Times New Roman" pitchFamily="18" charset="0"/>
              <a:ea typeface="+mn-ea"/>
              <a:cs typeface="Times New Roman" pitchFamily="18" charset="0"/>
            </a:rPr>
            <a:t>- МДК.01.01</a:t>
          </a:r>
          <a:r>
            <a:rPr lang="ru-RU" sz="1100" baseline="0">
              <a:latin typeface="Times New Roman" pitchFamily="18" charset="0"/>
              <a:ea typeface="+mn-ea"/>
              <a:cs typeface="Times New Roman" pitchFamily="18" charset="0"/>
            </a:rPr>
            <a:t> Практические основы ухгалтерского учета имущества организации - 98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МДК 03.01 Организация расчетов с бюджетом и внебюджетными фондами - 22 часа:          </a:t>
          </a:r>
        </a:p>
        <a:p>
          <a:r>
            <a:rPr lang="ru-RU" sz="1100">
              <a:latin typeface="Times New Roman" pitchFamily="18" charset="0"/>
              <a:ea typeface="+mn-ea"/>
              <a:cs typeface="Times New Roman" pitchFamily="18" charset="0"/>
            </a:rPr>
            <a:t>- МДК.04.01. Технология составления бухгалтерской отчётности - 66</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МДК.04.02. Основы анализа бухгалтерской деятельности - 35</a:t>
          </a:r>
          <a:r>
            <a:rPr lang="ru-RU" sz="1100" baseline="0">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часов;</a:t>
          </a:r>
        </a:p>
        <a:p>
          <a:r>
            <a:rPr lang="ru-RU" sz="1100">
              <a:latin typeface="Times New Roman" pitchFamily="18" charset="0"/>
              <a:ea typeface="+mn-ea"/>
              <a:cs typeface="Times New Roman" pitchFamily="18" charset="0"/>
            </a:rPr>
            <a:t>- МДК.05.01 Ведение кассовых операций - 12 часов</a:t>
          </a:r>
        </a:p>
        <a:p>
          <a:r>
            <a:rPr lang="ru-RU" sz="1100">
              <a:latin typeface="Times New Roman" pitchFamily="18" charset="0"/>
              <a:ea typeface="+mn-ea"/>
              <a:cs typeface="Times New Roman" pitchFamily="18" charset="0"/>
            </a:rPr>
            <a:t>на  введение новых дисциплин и междисциплинарных курсов               </a:t>
          </a:r>
        </a:p>
        <a:p>
          <a:r>
            <a:rPr lang="ru-RU" sz="1100">
              <a:latin typeface="Times New Roman" pitchFamily="18" charset="0"/>
              <a:ea typeface="+mn-ea"/>
              <a:cs typeface="Times New Roman" pitchFamily="18" charset="0"/>
            </a:rPr>
            <a:t>- ОГСЭ.05 Русский язык и культура речи - 48 часов;</a:t>
          </a:r>
        </a:p>
        <a:p>
          <a:r>
            <a:rPr lang="ru-RU" sz="1100">
              <a:latin typeface="Times New Roman" pitchFamily="18" charset="0"/>
              <a:ea typeface="+mn-ea"/>
              <a:cs typeface="Times New Roman" pitchFamily="18" charset="0"/>
            </a:rPr>
            <a:t>- ОП.10 Статистика - 52 часа</a:t>
          </a:r>
        </a:p>
        <a:p>
          <a:r>
            <a:rPr lang="ru-RU" sz="1100">
              <a:latin typeface="Times New Roman" pitchFamily="18" charset="0"/>
              <a:ea typeface="+mn-ea"/>
              <a:cs typeface="Times New Roman" pitchFamily="18" charset="0"/>
            </a:rPr>
            <a:t>- ОП.11 Менеджмент - 57 часов</a:t>
          </a:r>
        </a:p>
        <a:p>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ОП.12 Правовое обеспечение профессиональной деятельности - 65 часов</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ОП.13 Маркетинг - 48 часа;  </a:t>
          </a:r>
        </a:p>
        <a:p>
          <a:pPr marL="0" marR="0" indent="0" defTabSz="914400" eaLnBrk="1" fontAlgn="auto" latinLnBrk="0" hangingPunct="1">
            <a:lnSpc>
              <a:spcPct val="100000"/>
            </a:lnSpc>
            <a:spcBef>
              <a:spcPts val="0"/>
            </a:spcBef>
            <a:spcAft>
              <a:spcPts val="0"/>
            </a:spcAft>
            <a:buClrTx/>
            <a:buSzTx/>
            <a:buFontTx/>
            <a:buNone/>
            <a:tabLst/>
            <a:defRPr/>
          </a:pPr>
          <a:r>
            <a:rPr lang="ru-RU" sz="1100">
              <a:latin typeface="Times New Roman" pitchFamily="18" charset="0"/>
              <a:ea typeface="+mn-ea"/>
              <a:cs typeface="Times New Roman" pitchFamily="18" charset="0"/>
            </a:rPr>
            <a:t>- ОП. 14 Основы бизнес планирования</a:t>
          </a:r>
          <a:r>
            <a:rPr lang="ru-RU" sz="1100" baseline="0">
              <a:latin typeface="Times New Roman" pitchFamily="18" charset="0"/>
              <a:ea typeface="+mn-ea"/>
              <a:cs typeface="Times New Roman" pitchFamily="18" charset="0"/>
            </a:rPr>
            <a:t> 38</a:t>
          </a:r>
          <a:r>
            <a:rPr lang="ru-RU" sz="1100">
              <a:latin typeface="Times New Roman" pitchFamily="18" charset="0"/>
              <a:ea typeface="+mn-ea"/>
              <a:cs typeface="Times New Roman" pitchFamily="18" charset="0"/>
            </a:rPr>
            <a:t> часов.                                   </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ОП 15 Автоматизированные системы обработки экономической информации - 100 часов:</a:t>
          </a:r>
        </a:p>
        <a:p>
          <a:r>
            <a:rPr lang="ru-RU" sz="1100" b="1">
              <a:latin typeface="Times New Roman" pitchFamily="18" charset="0"/>
              <a:ea typeface="+mn-ea"/>
              <a:cs typeface="Times New Roman" pitchFamily="18" charset="0"/>
            </a:rPr>
            <a:t> 1.5. Порядок аттестации обучающихся.</a:t>
          </a:r>
          <a:endParaRPr lang="ru-RU" sz="1100">
            <a:latin typeface="Times New Roman" pitchFamily="18" charset="0"/>
            <a:ea typeface="+mn-ea"/>
            <a:cs typeface="Times New Roman" pitchFamily="18" charset="0"/>
          </a:endParaRPr>
        </a:p>
        <a:p>
          <a:r>
            <a:rPr lang="ru-RU" sz="1100">
              <a:latin typeface="Times New Roman" pitchFamily="18" charset="0"/>
              <a:ea typeface="+mn-ea"/>
              <a:cs typeface="Times New Roman" pitchFamily="18" charset="0"/>
            </a:rPr>
            <a:t>      Промежуточная аттестация проводится в форме зачетов, дифференцированных зачетов и экзаменов: зачеты и дифференцированные зачеты – за счет времени, отводимого на изучение  дисциплины,  экзамены – за счет времени, выделенного ФГОС СПО.  По дисциплинам, по которым не предусмотрены экзамены, зачеты  и дифференцированные зачеты итоговая оценка формируется по результатам   текущего контроля.</a:t>
          </a:r>
        </a:p>
        <a:p>
          <a:r>
            <a:rPr lang="ru-RU" sz="1100">
              <a:latin typeface="Times New Roman" pitchFamily="18" charset="0"/>
              <a:ea typeface="+mn-ea"/>
              <a:cs typeface="Times New Roman" pitchFamily="18" charset="0"/>
            </a:rPr>
            <a:t>    Форма и порядок проведения государственной итоговой аттестации определяется Правилами организации и проведения государственной итоговой аттестации выпускников колледжа по образовательным программам среднего профессионального образования (программам подготовки специалистов среднего звена). Правила разработаны на основании «Порядка проведения государственной итоговой аттестации СПО», утвержденного приказом Минобрнауки России №968 от 16.08.2013г. Государственная итоговая аттестация включает подготовку и защиту выпускной квалификационной работы (дипломная</a:t>
          </a:r>
          <a:r>
            <a:rPr lang="ru-RU" sz="1100" baseline="0">
              <a:latin typeface="Times New Roman" pitchFamily="18" charset="0"/>
              <a:ea typeface="+mn-ea"/>
              <a:cs typeface="Times New Roman" pitchFamily="18" charset="0"/>
            </a:rPr>
            <a:t> работа</a:t>
          </a:r>
          <a:r>
            <a:rPr lang="ru-RU" sz="1100">
              <a:latin typeface="Times New Roman" pitchFamily="18" charset="0"/>
              <a:ea typeface="+mn-ea"/>
              <a:cs typeface="Times New Roman" pitchFamily="18" charset="0"/>
            </a:rPr>
            <a:t>),</a:t>
          </a:r>
          <a:r>
            <a:rPr lang="ru-RU" sz="1100" baseline="0">
              <a:latin typeface="Times New Roman" pitchFamily="18" charset="0"/>
              <a:ea typeface="+mn-ea"/>
              <a:cs typeface="Times New Roman" pitchFamily="18" charset="0"/>
            </a:rPr>
            <a:t> а также выполнение демонстрационного экзамена</a:t>
          </a:r>
          <a:r>
            <a:rPr lang="ru-RU" sz="1100">
              <a:latin typeface="Times New Roman" pitchFamily="18" charset="0"/>
              <a:ea typeface="+mn-ea"/>
              <a:cs typeface="Times New Roman" pitchFamily="18" charset="0"/>
            </a:rPr>
            <a:t> </a:t>
          </a:r>
        </a:p>
        <a:p>
          <a:r>
            <a:rPr lang="ru-RU" sz="1100">
              <a:latin typeface="Times New Roman" pitchFamily="18" charset="0"/>
              <a:ea typeface="+mn-ea"/>
              <a:cs typeface="Times New Roman" pitchFamily="18" charset="0"/>
            </a:rPr>
            <a:t>     Обязательное требование - соответствие тематики выпускной квалификационной работы содержанию  одного или  нескольких профессиональных модулей.</a:t>
          </a:r>
        </a:p>
        <a:p>
          <a:r>
            <a:rPr lang="ru-RU" sz="1100">
              <a:latin typeface="Times New Roman" pitchFamily="18" charset="0"/>
              <a:ea typeface="+mn-ea"/>
              <a:cs typeface="Times New Roman" pitchFamily="18" charset="0"/>
            </a:rPr>
            <a:t>     К защите выпускной квалификационной работы допускаются лица, завершившие полный курс обучения по освоению основной профессиональной образовательной программы по специальности </a:t>
          </a:r>
          <a:r>
            <a:rPr lang="ru-RU" sz="1100" b="1">
              <a:latin typeface="Times New Roman" pitchFamily="18" charset="0"/>
              <a:ea typeface="+mn-ea"/>
              <a:cs typeface="Times New Roman" pitchFamily="18" charset="0"/>
            </a:rPr>
            <a:t>38.02.01 Экономика и бухгалтерский учет (по отраслям)</a:t>
          </a:r>
          <a:r>
            <a:rPr lang="ru-RU" sz="1100">
              <a:latin typeface="Times New Roman" pitchFamily="18" charset="0"/>
              <a:ea typeface="+mn-ea"/>
              <a:cs typeface="Times New Roman" pitchFamily="18" charset="0"/>
            </a:rPr>
            <a:t>,</a:t>
          </a:r>
          <a:r>
            <a:rPr lang="ru-RU" sz="1100" b="1">
              <a:latin typeface="Times New Roman" pitchFamily="18" charset="0"/>
              <a:ea typeface="+mn-ea"/>
              <a:cs typeface="Times New Roman" pitchFamily="18" charset="0"/>
            </a:rPr>
            <a:t> </a:t>
          </a:r>
          <a:r>
            <a:rPr lang="ru-RU" sz="1100">
              <a:latin typeface="Times New Roman" pitchFamily="18" charset="0"/>
              <a:ea typeface="+mn-ea"/>
              <a:cs typeface="Times New Roman" pitchFamily="18" charset="0"/>
            </a:rPr>
            <a:t>и успешно прошедшие все предшествующие аттестационные испытания, предусмотренные учебным планом </a:t>
          </a:r>
          <a:r>
            <a:rPr lang="ru-RU" sz="1100" b="1">
              <a:latin typeface="Times New Roman" pitchFamily="18" charset="0"/>
              <a:ea typeface="+mn-ea"/>
              <a:cs typeface="Times New Roman" pitchFamily="18" charset="0"/>
            </a:rPr>
            <a:t>"Ростовский - на - Дону   автотранспортный   колледж "</a:t>
          </a:r>
          <a:r>
            <a:rPr lang="ru-RU" sz="1100">
              <a:latin typeface="Times New Roman" pitchFamily="18" charset="0"/>
              <a:ea typeface="+mn-ea"/>
              <a:cs typeface="Times New Roman" pitchFamily="18" charset="0"/>
            </a:rPr>
            <a:t>.</a:t>
          </a:r>
        </a:p>
        <a:p>
          <a:r>
            <a:rPr lang="ru-RU" sz="1100">
              <a:latin typeface="Times New Roman" pitchFamily="18" charset="0"/>
              <a:ea typeface="+mn-ea"/>
              <a:cs typeface="Times New Roman" pitchFamily="18" charset="0"/>
            </a:rPr>
            <a:t>Результаты защиты выпускной квалификационной работы определяются оценками «5- отлично», «4- хорошо», «3-удовлетворительно», «2 - неудовлетворительно».</a:t>
          </a:r>
        </a:p>
        <a:p>
          <a:endParaRPr lang="ru-RU" sz="1100" b="0" i="0" strike="noStrike">
            <a:solidFill>
              <a:srgbClr val="000000"/>
            </a:solidFill>
            <a:latin typeface="Times New Roman" pitchFamily="18" charset="0"/>
            <a:ea typeface="+mn-ea"/>
            <a:cs typeface="Times New Roman" pitchFamily="18" charset="0"/>
          </a:endParaRPr>
        </a:p>
        <a:p>
          <a:r>
            <a:rPr lang="ru-RU" sz="1100" b="1" i="0" strike="noStrike">
              <a:solidFill>
                <a:srgbClr val="000000"/>
              </a:solidFill>
              <a:latin typeface="Times New Roman" pitchFamily="18" charset="0"/>
              <a:ea typeface="+mn-ea"/>
              <a:cs typeface="Times New Roman" pitchFamily="18" charset="0"/>
            </a:rPr>
            <a:t>Примечание: </a:t>
          </a:r>
          <a:r>
            <a:rPr lang="ru-RU" sz="1100" b="0" i="0" strike="noStrike">
              <a:solidFill>
                <a:srgbClr val="000000"/>
              </a:solidFill>
              <a:latin typeface="Times New Roman" pitchFamily="18" charset="0"/>
              <a:ea typeface="+mn-ea"/>
              <a:cs typeface="Times New Roman" pitchFamily="18" charset="0"/>
            </a:rPr>
            <a:t>учебный</a:t>
          </a:r>
          <a:r>
            <a:rPr lang="ru-RU" sz="1100" b="0" i="0" strike="noStrike" baseline="0">
              <a:solidFill>
                <a:srgbClr val="000000"/>
              </a:solidFill>
              <a:latin typeface="Times New Roman" pitchFamily="18" charset="0"/>
              <a:ea typeface="+mn-ea"/>
              <a:cs typeface="Times New Roman" pitchFamily="18" charset="0"/>
            </a:rPr>
            <a:t> семетр для студентов группы 3БУХ длится в период с 01.09.2020 по 30.06.2021 года с перерывом на каникулы с 29.12.2020 по 11.01.2021. Теоретическое обучение завершается 15.03.2021 года. Промежуточная аттестация проводится согласно графику учебного процесса в период с 13.04.21 по 19.04.2021 г.</a:t>
          </a:r>
          <a:endParaRPr lang="ru-RU" sz="1100" b="0" i="0" strike="noStrike">
            <a:solidFill>
              <a:srgbClr val="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9:CF46"/>
  <sheetViews>
    <sheetView view="pageBreakPreview" topLeftCell="A40" zoomScale="150" zoomScaleSheetLayoutView="150" workbookViewId="0">
      <selection activeCell="AA40" sqref="AA40"/>
    </sheetView>
  </sheetViews>
  <sheetFormatPr defaultRowHeight="12.75" x14ac:dyDescent="0.2"/>
  <cols>
    <col min="1" max="5" width="2.140625" customWidth="1"/>
    <col min="6" max="6" width="2.28515625" customWidth="1"/>
    <col min="7" max="8" width="2.140625" customWidth="1"/>
    <col min="9" max="10" width="1.28515625" customWidth="1"/>
    <col min="11" max="15" width="2.140625" customWidth="1"/>
    <col min="16" max="27" width="1.28515625" customWidth="1"/>
    <col min="28" max="29" width="2.140625" customWidth="1"/>
    <col min="30" max="31" width="1.28515625" customWidth="1"/>
    <col min="32" max="32" width="2.140625" customWidth="1"/>
    <col min="33" max="34" width="1.28515625" customWidth="1"/>
    <col min="35" max="35" width="2.140625" customWidth="1"/>
    <col min="36" max="37" width="1.28515625" customWidth="1"/>
    <col min="38" max="38" width="2.140625" customWidth="1"/>
    <col min="39" max="42" width="1.28515625" customWidth="1"/>
    <col min="43" max="45" width="2.140625" customWidth="1"/>
    <col min="46" max="47" width="1.28515625" customWidth="1"/>
    <col min="48" max="48" width="3.140625" customWidth="1"/>
    <col min="49" max="52" width="1.28515625" customWidth="1"/>
    <col min="53" max="56" width="2.140625" customWidth="1"/>
    <col min="57" max="61" width="1.28515625" customWidth="1"/>
    <col min="62" max="62" width="1" customWidth="1"/>
    <col min="63" max="64" width="1.28515625" customWidth="1"/>
    <col min="65" max="72" width="2.140625" customWidth="1"/>
    <col min="73" max="73" width="2.28515625" customWidth="1"/>
    <col min="74" max="74" width="3.28515625" customWidth="1"/>
    <col min="75" max="76" width="1.7109375" customWidth="1"/>
    <col min="77" max="77" width="1.42578125" hidden="1" customWidth="1"/>
    <col min="78" max="78" width="2.85546875" customWidth="1"/>
    <col min="79" max="80" width="2.28515625" customWidth="1"/>
    <col min="81" max="81" width="1" customWidth="1"/>
    <col min="82" max="82" width="0.85546875" customWidth="1"/>
    <col min="83" max="84" width="2" customWidth="1"/>
    <col min="85" max="85" width="3.42578125" customWidth="1"/>
    <col min="86" max="86" width="3.5703125" customWidth="1"/>
  </cols>
  <sheetData>
    <row r="9" spans="8:66" x14ac:dyDescent="0.2">
      <c r="J9" s="41"/>
    </row>
    <row r="10" spans="8:66" ht="12" customHeight="1" x14ac:dyDescent="0.2">
      <c r="H10" s="42"/>
      <c r="I10" s="42"/>
      <c r="BM10" s="11"/>
      <c r="BN10" s="11"/>
    </row>
    <row r="11" spans="8:66" ht="11.25" customHeight="1" x14ac:dyDescent="0.2"/>
    <row r="13" spans="8:66" x14ac:dyDescent="0.2">
      <c r="AL13" t="s">
        <v>109</v>
      </c>
    </row>
    <row r="21" spans="6:84" ht="18" x14ac:dyDescent="0.25">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row>
    <row r="22" spans="6:84" ht="18" x14ac:dyDescent="0.25">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row>
    <row r="23" spans="6:84" ht="18" x14ac:dyDescent="0.25">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row>
    <row r="24" spans="6:84" ht="23.45" customHeight="1" x14ac:dyDescent="0.25">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row>
    <row r="25" spans="6:84" ht="18" x14ac:dyDescent="0.25">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317"/>
      <c r="AL25" s="317"/>
      <c r="AM25" s="317"/>
      <c r="AN25" s="317"/>
      <c r="AO25" s="317"/>
      <c r="AP25" s="317"/>
      <c r="AQ25" s="317"/>
      <c r="AR25" s="317"/>
      <c r="AS25" s="317"/>
      <c r="AT25" s="317"/>
      <c r="AU25" s="317"/>
      <c r="AV25" s="317"/>
      <c r="AW25" s="317"/>
      <c r="AX25" s="317"/>
      <c r="AY25" s="317"/>
      <c r="AZ25" s="317"/>
      <c r="BA25" s="317"/>
      <c r="BB25" s="317"/>
      <c r="BC25" s="317"/>
      <c r="BD25" s="317"/>
      <c r="BE25" s="317"/>
      <c r="BF25" s="317"/>
      <c r="BG25" s="317"/>
      <c r="BH25" s="317"/>
      <c r="BI25" s="317"/>
      <c r="BJ25" s="317"/>
      <c r="BK25" s="317"/>
      <c r="BL25" s="317"/>
      <c r="BM25" s="317"/>
      <c r="BN25" s="317"/>
      <c r="BO25" s="317"/>
      <c r="BP25" s="317"/>
      <c r="BQ25" s="317"/>
      <c r="BR25" s="317"/>
      <c r="BS25" s="317"/>
      <c r="BT25" s="317"/>
      <c r="BU25" s="317"/>
      <c r="BV25" s="317"/>
      <c r="BW25" s="317"/>
      <c r="BX25" s="317"/>
      <c r="BY25" s="317"/>
      <c r="BZ25" s="317"/>
      <c r="CA25" s="317"/>
      <c r="CB25" s="317"/>
    </row>
    <row r="26" spans="6:84" ht="8.4499999999999993" customHeight="1" x14ac:dyDescent="0.25">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row>
    <row r="27" spans="6:84" ht="18" x14ac:dyDescent="0.25">
      <c r="AK27" s="317"/>
      <c r="AL27" s="317"/>
      <c r="AM27" s="317"/>
      <c r="AN27" s="317"/>
      <c r="AO27" s="317"/>
      <c r="AP27" s="317"/>
      <c r="AQ27" s="317"/>
      <c r="AR27" s="317"/>
      <c r="AS27" s="317"/>
      <c r="AT27" s="317"/>
      <c r="AU27" s="317"/>
      <c r="AV27" s="317"/>
      <c r="AW27" s="317"/>
      <c r="AX27" s="317"/>
      <c r="AY27" s="317"/>
      <c r="AZ27" s="317"/>
      <c r="BA27" s="317"/>
      <c r="BB27" s="317"/>
      <c r="BC27" s="317"/>
      <c r="BD27" s="317"/>
      <c r="BE27" s="317"/>
      <c r="BF27" s="317"/>
      <c r="BG27" s="317"/>
      <c r="BH27" s="317"/>
      <c r="BI27" s="317"/>
      <c r="BJ27" s="317"/>
      <c r="BK27" s="317"/>
      <c r="BL27" s="317"/>
      <c r="BM27" s="317"/>
      <c r="BN27" s="317"/>
      <c r="BO27" s="317"/>
      <c r="BP27" s="317"/>
      <c r="BQ27" s="317"/>
      <c r="BR27" s="317"/>
      <c r="BS27" s="317"/>
      <c r="BT27" s="317"/>
      <c r="BU27" s="317"/>
      <c r="BV27" s="317"/>
      <c r="BW27" s="317"/>
      <c r="BX27" s="317"/>
      <c r="BY27" s="317"/>
      <c r="BZ27" s="317"/>
      <c r="CA27" s="317"/>
      <c r="CB27" s="317"/>
    </row>
    <row r="28" spans="6:84" ht="7.15" customHeight="1" x14ac:dyDescent="0.2"/>
    <row r="29" spans="6:84" ht="18" x14ac:dyDescent="0.25">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c r="BL29" s="317"/>
      <c r="BM29" s="317"/>
      <c r="BN29" s="317"/>
      <c r="BO29" s="317"/>
      <c r="BP29" s="317"/>
      <c r="BQ29" s="317"/>
      <c r="BR29" s="317"/>
      <c r="BS29" s="317"/>
      <c r="BT29" s="317"/>
      <c r="BU29" s="317"/>
      <c r="BV29" s="317"/>
      <c r="BW29" s="317"/>
      <c r="BX29" s="317"/>
      <c r="BY29" s="317"/>
      <c r="BZ29" s="317"/>
      <c r="CA29" s="317"/>
      <c r="CB29" s="317"/>
      <c r="CC29" s="317"/>
      <c r="CD29" s="317"/>
      <c r="CE29" s="317"/>
      <c r="CF29" s="317"/>
    </row>
    <row r="30" spans="6:84" ht="4.1500000000000004" customHeight="1" x14ac:dyDescent="0.25">
      <c r="BC30" s="317"/>
      <c r="BD30" s="317"/>
      <c r="BE30" s="317"/>
      <c r="BF30" s="317"/>
      <c r="BG30" s="317"/>
      <c r="BH30" s="317"/>
      <c r="BI30" s="317"/>
      <c r="BJ30" s="317"/>
      <c r="BK30" s="317"/>
      <c r="BL30" s="317"/>
      <c r="BM30" s="317"/>
      <c r="BN30" s="317"/>
      <c r="BO30" s="317"/>
      <c r="BP30" s="317"/>
      <c r="BQ30" s="317"/>
      <c r="BR30" s="43"/>
      <c r="BS30" s="43"/>
      <c r="BT30" s="43"/>
      <c r="BU30" s="43"/>
      <c r="BV30" s="43"/>
      <c r="BW30" s="43"/>
    </row>
    <row r="31" spans="6:84" ht="18" x14ac:dyDescent="0.25">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c r="BH31" s="317"/>
      <c r="BI31" s="317"/>
      <c r="BJ31" s="317"/>
      <c r="BK31" s="317"/>
      <c r="BL31" s="317"/>
      <c r="BM31" s="317"/>
      <c r="BN31" s="317"/>
      <c r="BO31" s="317"/>
      <c r="BP31" s="317"/>
      <c r="BQ31" s="317"/>
      <c r="BR31" s="317"/>
      <c r="BS31" s="317"/>
      <c r="BT31" s="317"/>
      <c r="BU31" s="317"/>
      <c r="BV31" s="317"/>
      <c r="BW31" s="317"/>
      <c r="BX31" s="317"/>
      <c r="BY31" s="317"/>
      <c r="BZ31" s="317"/>
      <c r="CA31" s="317"/>
      <c r="CB31" s="317"/>
    </row>
    <row r="35" spans="16:64" ht="18.75" x14ac:dyDescent="0.3">
      <c r="P35" t="s">
        <v>229</v>
      </c>
      <c r="Q35" s="141"/>
      <c r="R35" s="141"/>
      <c r="S35" s="141"/>
      <c r="T35" s="141"/>
      <c r="U35" s="141"/>
      <c r="V35" s="141"/>
      <c r="W35" s="141"/>
      <c r="X35" s="141"/>
      <c r="Y35" s="141"/>
      <c r="Z35" s="141"/>
      <c r="AA35" s="141"/>
      <c r="AB35" s="141"/>
      <c r="AC35" s="285"/>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row>
    <row r="36" spans="16:64" ht="18.75" x14ac:dyDescent="0.3">
      <c r="P36" t="s">
        <v>230</v>
      </c>
      <c r="Q36" s="141"/>
      <c r="R36" s="141"/>
      <c r="S36" s="141"/>
      <c r="T36" s="141"/>
      <c r="U36" s="141"/>
      <c r="V36" s="141"/>
      <c r="W36" s="141"/>
      <c r="X36" s="141"/>
      <c r="Y36" s="141"/>
      <c r="Z36" s="141"/>
      <c r="AA36" s="141"/>
      <c r="AB36" s="141"/>
      <c r="AC36" s="285"/>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row>
    <row r="37" spans="16:64" ht="18.75" x14ac:dyDescent="0.3">
      <c r="P37" t="s">
        <v>231</v>
      </c>
      <c r="Q37" s="141"/>
      <c r="R37" s="141"/>
      <c r="S37" s="141"/>
      <c r="T37" s="141"/>
      <c r="U37" s="141"/>
      <c r="V37" s="141"/>
      <c r="W37" s="141"/>
      <c r="X37" s="141"/>
      <c r="Y37" s="141"/>
      <c r="Z37" s="141"/>
      <c r="AA37" s="141"/>
      <c r="AB37" s="141"/>
      <c r="AC37" s="285"/>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row>
    <row r="38" spans="16:64" ht="18.75" x14ac:dyDescent="0.3">
      <c r="P38" t="s">
        <v>232</v>
      </c>
      <c r="Q38" s="141"/>
      <c r="R38" s="141"/>
      <c r="S38" s="141"/>
      <c r="T38" s="141"/>
      <c r="U38" s="141"/>
      <c r="V38" s="141"/>
      <c r="W38" s="141"/>
      <c r="X38" s="141"/>
      <c r="Y38" s="141"/>
      <c r="Z38" s="141"/>
      <c r="AA38" s="141"/>
      <c r="AB38" s="141"/>
      <c r="AC38" s="285"/>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row>
    <row r="39" spans="16:64" ht="18.75" x14ac:dyDescent="0.3">
      <c r="S39" s="287"/>
      <c r="T39" s="287"/>
      <c r="U39" s="287"/>
      <c r="V39" s="287"/>
      <c r="W39" s="287"/>
      <c r="X39" s="287"/>
      <c r="Y39" s="287"/>
      <c r="Z39" s="287"/>
      <c r="AA39" s="287"/>
      <c r="AB39" s="287"/>
      <c r="AC39" s="287"/>
      <c r="AD39" s="287"/>
      <c r="AE39" s="287"/>
      <c r="AF39" s="287"/>
      <c r="AG39" s="287"/>
      <c r="AH39" s="287"/>
      <c r="AI39" s="287"/>
      <c r="AJ39" s="287"/>
      <c r="AK39" s="287"/>
      <c r="AL39" s="287"/>
      <c r="AM39" s="287"/>
      <c r="AN39" s="287"/>
      <c r="AO39" s="287"/>
      <c r="AP39" s="287"/>
      <c r="AQ39" s="287"/>
      <c r="AR39" s="287"/>
      <c r="AS39" s="287"/>
      <c r="AT39" s="287"/>
      <c r="AU39" s="287"/>
      <c r="AV39" s="287"/>
      <c r="AW39" s="287"/>
      <c r="AX39" s="287"/>
      <c r="AY39" s="287"/>
      <c r="AZ39" s="287"/>
      <c r="BA39" s="287"/>
      <c r="BB39" s="287"/>
      <c r="BC39" s="287"/>
      <c r="BD39" s="287"/>
    </row>
    <row r="40" spans="16:64" ht="18.75" x14ac:dyDescent="0.3">
      <c r="AC40" s="316"/>
      <c r="AD40" s="316"/>
      <c r="AE40" s="316"/>
      <c r="AF40" s="316"/>
      <c r="AG40" s="316"/>
      <c r="AH40" s="316"/>
      <c r="AI40" s="316"/>
      <c r="AJ40" s="316"/>
      <c r="AK40" s="316"/>
      <c r="AL40" s="316"/>
      <c r="AM40" s="316"/>
      <c r="AN40" s="316"/>
      <c r="AO40" s="316"/>
      <c r="AP40" s="316"/>
      <c r="AQ40" s="316"/>
      <c r="AR40" s="316"/>
      <c r="AS40" s="316"/>
      <c r="AT40" s="316"/>
      <c r="AU40" s="316"/>
      <c r="AV40" s="316"/>
      <c r="AW40" s="316"/>
      <c r="AX40" s="316"/>
      <c r="AY40" s="316"/>
      <c r="AZ40" s="316"/>
      <c r="BA40" s="316"/>
      <c r="BB40" s="316"/>
      <c r="BC40" s="316"/>
      <c r="BD40" s="316"/>
    </row>
    <row r="44" spans="16:64" ht="18.75" x14ac:dyDescent="0.3">
      <c r="Y44" s="286" t="s">
        <v>110</v>
      </c>
      <c r="Z44" s="286"/>
      <c r="AA44" s="286"/>
      <c r="AB44" s="286"/>
      <c r="AC44" s="286"/>
      <c r="AD44" s="286"/>
      <c r="AE44" s="286"/>
      <c r="AF44" s="286"/>
      <c r="AG44" s="286"/>
      <c r="AH44" s="286"/>
      <c r="AI44" s="286"/>
      <c r="AJ44" s="286"/>
      <c r="AK44" s="286"/>
      <c r="AL44" s="286"/>
      <c r="AM44" s="286"/>
      <c r="AN44" s="286"/>
      <c r="AO44" s="286"/>
      <c r="AP44" s="286"/>
      <c r="AQ44" s="286"/>
      <c r="AR44" s="286"/>
      <c r="AS44" s="286"/>
      <c r="AT44" s="286"/>
      <c r="AU44" s="286"/>
      <c r="AV44" s="286"/>
      <c r="AW44" s="286"/>
      <c r="AX44" s="286"/>
      <c r="AY44" s="286"/>
      <c r="AZ44" s="286"/>
      <c r="BA44" s="286"/>
      <c r="BB44" s="286"/>
      <c r="BC44" s="286"/>
      <c r="BD44" s="286"/>
      <c r="BE44" s="141"/>
      <c r="BF44" s="141"/>
      <c r="BG44" s="141"/>
      <c r="BH44" s="43"/>
      <c r="BI44" s="43"/>
      <c r="BJ44" s="43"/>
      <c r="BK44" s="43"/>
      <c r="BL44" s="43"/>
    </row>
    <row r="45" spans="16:64" ht="18.75" x14ac:dyDescent="0.3">
      <c r="Y45" s="286" t="s">
        <v>195</v>
      </c>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141"/>
      <c r="BF45" s="141"/>
      <c r="BG45" s="141"/>
      <c r="BH45" s="43"/>
      <c r="BI45" s="43"/>
      <c r="BJ45" s="43"/>
      <c r="BK45" s="43"/>
      <c r="BL45" s="43"/>
    </row>
    <row r="46" spans="16:64" x14ac:dyDescent="0.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row>
  </sheetData>
  <mergeCells count="6">
    <mergeCell ref="AC40:BD40"/>
    <mergeCell ref="AK25:CB25"/>
    <mergeCell ref="AK27:CB27"/>
    <mergeCell ref="AK29:CF29"/>
    <mergeCell ref="BC30:BQ30"/>
    <mergeCell ref="AK31:CB31"/>
  </mergeCells>
  <printOptions horizontalCentered="1"/>
  <pageMargins left="0.19685039370078741" right="0.27559055118110237" top="0.27559055118110237" bottom="0.39370078740157483" header="0" footer="0"/>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
  <sheetViews>
    <sheetView view="pageBreakPreview" topLeftCell="A2" zoomScale="90" zoomScaleSheetLayoutView="90" workbookViewId="0">
      <selection activeCell="D20" sqref="D20"/>
    </sheetView>
  </sheetViews>
  <sheetFormatPr defaultRowHeight="12.75" x14ac:dyDescent="0.2"/>
  <cols>
    <col min="1" max="1" width="9.5703125" customWidth="1"/>
    <col min="2" max="2" width="26.7109375" customWidth="1"/>
    <col min="3" max="3" width="11" customWidth="1"/>
    <col min="4" max="4" width="19.7109375" customWidth="1"/>
    <col min="5" max="5" width="17.85546875" customWidth="1"/>
    <col min="6" max="6" width="17.5703125" customWidth="1"/>
    <col min="7" max="7" width="21.28515625" customWidth="1"/>
    <col min="8" max="8" width="12.42578125" customWidth="1"/>
    <col min="9" max="9" width="8" customWidth="1"/>
  </cols>
  <sheetData>
    <row r="1" spans="1:12" hidden="1" x14ac:dyDescent="0.2"/>
    <row r="2" spans="1:12" ht="21" customHeight="1" x14ac:dyDescent="0.25">
      <c r="A2" s="318" t="s">
        <v>133</v>
      </c>
      <c r="B2" s="319"/>
      <c r="C2" s="319"/>
      <c r="D2" s="319"/>
      <c r="E2" s="319"/>
      <c r="F2" s="319"/>
      <c r="G2" s="319"/>
      <c r="H2" s="319"/>
      <c r="I2" s="319"/>
      <c r="J2" s="44"/>
      <c r="K2" s="44"/>
      <c r="L2" s="44"/>
    </row>
    <row r="3" spans="1:12" ht="25.9" customHeight="1" x14ac:dyDescent="0.2">
      <c r="A3" s="320" t="s">
        <v>50</v>
      </c>
      <c r="B3" s="320" t="s">
        <v>51</v>
      </c>
      <c r="C3" s="320" t="s">
        <v>52</v>
      </c>
      <c r="D3" s="322" t="s">
        <v>53</v>
      </c>
      <c r="E3" s="323"/>
      <c r="F3" s="320" t="s">
        <v>54</v>
      </c>
      <c r="G3" s="320" t="s">
        <v>55</v>
      </c>
      <c r="H3" s="320" t="s">
        <v>56</v>
      </c>
      <c r="I3" s="324" t="s">
        <v>34</v>
      </c>
    </row>
    <row r="4" spans="1:12" ht="45.6" customHeight="1" x14ac:dyDescent="0.2">
      <c r="A4" s="321"/>
      <c r="B4" s="321"/>
      <c r="C4" s="321"/>
      <c r="D4" s="74" t="s">
        <v>57</v>
      </c>
      <c r="E4" s="74" t="s">
        <v>58</v>
      </c>
      <c r="F4" s="321"/>
      <c r="G4" s="321"/>
      <c r="H4" s="321"/>
      <c r="I4" s="325"/>
    </row>
    <row r="5" spans="1:12" ht="16.149999999999999" customHeight="1" x14ac:dyDescent="0.2">
      <c r="A5" s="45" t="s">
        <v>61</v>
      </c>
      <c r="B5" s="86">
        <v>39</v>
      </c>
      <c r="C5" s="86">
        <v>0</v>
      </c>
      <c r="D5" s="87">
        <v>0</v>
      </c>
      <c r="E5" s="87"/>
      <c r="F5" s="86">
        <v>2</v>
      </c>
      <c r="G5" s="86"/>
      <c r="H5" s="86">
        <v>11</v>
      </c>
      <c r="I5" s="88">
        <f>B5+F5+H5</f>
        <v>52</v>
      </c>
    </row>
    <row r="6" spans="1:12" ht="18" x14ac:dyDescent="0.2">
      <c r="A6" s="45" t="s">
        <v>62</v>
      </c>
      <c r="B6" s="86">
        <v>36</v>
      </c>
      <c r="C6" s="86">
        <v>4</v>
      </c>
      <c r="D6" s="87">
        <v>0</v>
      </c>
      <c r="E6" s="87"/>
      <c r="F6" s="86">
        <v>2</v>
      </c>
      <c r="G6" s="86">
        <v>0</v>
      </c>
      <c r="H6" s="86">
        <v>10</v>
      </c>
      <c r="I6" s="88">
        <f>SUM(B6:H6)</f>
        <v>52</v>
      </c>
    </row>
    <row r="7" spans="1:12" ht="18" x14ac:dyDescent="0.2">
      <c r="A7" s="45" t="s">
        <v>108</v>
      </c>
      <c r="B7" s="86">
        <v>28</v>
      </c>
      <c r="C7" s="86">
        <v>4</v>
      </c>
      <c r="D7" s="87">
        <v>8</v>
      </c>
      <c r="E7" s="87">
        <v>0</v>
      </c>
      <c r="F7" s="86">
        <v>2</v>
      </c>
      <c r="G7" s="86">
        <v>0</v>
      </c>
      <c r="H7" s="86">
        <v>9</v>
      </c>
      <c r="I7" s="88">
        <f>SUM(B7:H7)</f>
        <v>51</v>
      </c>
    </row>
    <row r="8" spans="1:12" ht="18" x14ac:dyDescent="0.2">
      <c r="A8" s="45"/>
      <c r="B8" s="87"/>
      <c r="C8" s="87"/>
      <c r="D8" s="87"/>
      <c r="E8" s="87"/>
      <c r="F8" s="87"/>
      <c r="G8" s="87"/>
      <c r="H8" s="87"/>
      <c r="I8" s="88"/>
    </row>
    <row r="9" spans="1:12" ht="18" x14ac:dyDescent="0.2">
      <c r="A9" s="89" t="s">
        <v>34</v>
      </c>
      <c r="B9" s="88">
        <f t="shared" ref="B9:I9" si="0">B5+B6+B8</f>
        <v>75</v>
      </c>
      <c r="C9" s="88">
        <f t="shared" si="0"/>
        <v>4</v>
      </c>
      <c r="D9" s="88">
        <f t="shared" si="0"/>
        <v>0</v>
      </c>
      <c r="E9" s="88">
        <f t="shared" si="0"/>
        <v>0</v>
      </c>
      <c r="F9" s="88">
        <f t="shared" si="0"/>
        <v>4</v>
      </c>
      <c r="G9" s="88">
        <f t="shared" si="0"/>
        <v>0</v>
      </c>
      <c r="H9" s="88">
        <f t="shared" si="0"/>
        <v>21</v>
      </c>
      <c r="I9" s="88">
        <f t="shared" si="0"/>
        <v>104</v>
      </c>
    </row>
  </sheetData>
  <mergeCells count="9">
    <mergeCell ref="A2:I2"/>
    <mergeCell ref="A3:A4"/>
    <mergeCell ref="B3:B4"/>
    <mergeCell ref="C3:C4"/>
    <mergeCell ref="D3:E3"/>
    <mergeCell ref="F3:F4"/>
    <mergeCell ref="G3:G4"/>
    <mergeCell ref="H3:H4"/>
    <mergeCell ref="I3:I4"/>
  </mergeCells>
  <printOptions horizontalCentered="1"/>
  <pageMargins left="0.31496062992125984" right="0.31496062992125984" top="0.35433070866141736" bottom="0.55118110236220474" header="0.31496062992125984" footer="0.31496062992125984"/>
  <pageSetup paperSize="9" orientation="landscape"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CB28"/>
  <sheetViews>
    <sheetView view="pageBreakPreview" zoomScale="150" zoomScaleNormal="125" zoomScaleSheetLayoutView="150" workbookViewId="0">
      <selection activeCell="A19" sqref="A19:CB19"/>
    </sheetView>
  </sheetViews>
  <sheetFormatPr defaultRowHeight="12.75" x14ac:dyDescent="0.2"/>
  <cols>
    <col min="1" max="16" width="2.140625" customWidth="1"/>
    <col min="17" max="18" width="1.140625" customWidth="1"/>
    <col min="19" max="24" width="1.28515625" customWidth="1"/>
    <col min="25" max="26" width="1.140625" customWidth="1"/>
    <col min="27" max="29" width="2.140625" customWidth="1"/>
    <col min="30" max="31" width="1.28515625" customWidth="1"/>
    <col min="32" max="33" width="2.140625" customWidth="1"/>
    <col min="34" max="41" width="1.140625" customWidth="1"/>
    <col min="42" max="44" width="2.140625" customWidth="1"/>
    <col min="45" max="45" width="2.42578125" customWidth="1"/>
    <col min="46" max="52" width="2.140625" customWidth="1"/>
    <col min="53" max="55" width="1.28515625" customWidth="1"/>
    <col min="56" max="56" width="1" customWidth="1"/>
    <col min="57" max="58" width="1.28515625" customWidth="1"/>
    <col min="59" max="66" width="2.140625" customWidth="1"/>
    <col min="67" max="67" width="2.28515625" customWidth="1"/>
    <col min="68" max="68" width="3.28515625" customWidth="1"/>
    <col min="69" max="69" width="1.7109375" customWidth="1"/>
    <col min="70" max="70" width="2.140625" customWidth="1"/>
    <col min="71" max="71" width="1.42578125" hidden="1" customWidth="1"/>
    <col min="72" max="74" width="2.140625" customWidth="1"/>
    <col min="75" max="78" width="2" customWidth="1"/>
    <col min="79" max="79" width="2.42578125" customWidth="1"/>
    <col min="80" max="80" width="3" customWidth="1"/>
  </cols>
  <sheetData>
    <row r="5" spans="1:80" ht="3.75" customHeight="1" x14ac:dyDescent="0.2"/>
    <row r="6" spans="1:80" ht="15.75" customHeight="1" x14ac:dyDescent="0.2">
      <c r="A6" s="339" t="s">
        <v>25</v>
      </c>
      <c r="B6" s="342" t="s">
        <v>0</v>
      </c>
      <c r="C6" s="343"/>
      <c r="D6" s="343"/>
      <c r="E6" s="346"/>
      <c r="F6" s="358" t="s">
        <v>116</v>
      </c>
      <c r="G6" s="342" t="s">
        <v>1</v>
      </c>
      <c r="H6" s="343"/>
      <c r="I6" s="343"/>
      <c r="J6" s="350" t="s">
        <v>117</v>
      </c>
      <c r="K6" s="342" t="s">
        <v>2</v>
      </c>
      <c r="L6" s="343"/>
      <c r="M6" s="343"/>
      <c r="N6" s="346"/>
      <c r="O6" s="342" t="s">
        <v>3</v>
      </c>
      <c r="P6" s="343"/>
      <c r="Q6" s="343"/>
      <c r="R6" s="343"/>
      <c r="S6" s="343"/>
      <c r="T6" s="346"/>
      <c r="U6" s="356" t="s">
        <v>121</v>
      </c>
      <c r="V6" s="357"/>
      <c r="W6" s="342" t="s">
        <v>4</v>
      </c>
      <c r="X6" s="343"/>
      <c r="Y6" s="343"/>
      <c r="Z6" s="343"/>
      <c r="AA6" s="346"/>
      <c r="AB6" s="357" t="s">
        <v>125</v>
      </c>
      <c r="AC6" s="342" t="s">
        <v>5</v>
      </c>
      <c r="AD6" s="343"/>
      <c r="AE6" s="343"/>
      <c r="AF6" s="346"/>
      <c r="AG6" s="357" t="s">
        <v>127</v>
      </c>
      <c r="AH6" s="342" t="s">
        <v>6</v>
      </c>
      <c r="AI6" s="343"/>
      <c r="AJ6" s="343"/>
      <c r="AK6" s="343"/>
      <c r="AL6" s="343"/>
      <c r="AM6" s="343"/>
      <c r="AN6" s="343"/>
      <c r="AO6" s="346"/>
      <c r="AP6" s="348" t="s">
        <v>128</v>
      </c>
      <c r="AQ6" s="342" t="s">
        <v>7</v>
      </c>
      <c r="AR6" s="343"/>
      <c r="AS6" s="346"/>
      <c r="AT6" s="357" t="s">
        <v>129</v>
      </c>
      <c r="AU6" s="342" t="s">
        <v>8</v>
      </c>
      <c r="AV6" s="343"/>
      <c r="AW6" s="343"/>
      <c r="AX6" s="346"/>
      <c r="AY6" s="342" t="s">
        <v>9</v>
      </c>
      <c r="AZ6" s="343"/>
      <c r="BA6" s="343"/>
      <c r="BB6" s="343"/>
      <c r="BC6" s="343"/>
      <c r="BD6" s="346"/>
      <c r="BE6" s="356" t="s">
        <v>130</v>
      </c>
      <c r="BF6" s="357"/>
      <c r="BG6" s="342" t="s">
        <v>10</v>
      </c>
      <c r="BH6" s="343"/>
      <c r="BI6" s="346"/>
      <c r="BJ6" s="357" t="s">
        <v>131</v>
      </c>
      <c r="BK6" s="342" t="s">
        <v>11</v>
      </c>
      <c r="BL6" s="343"/>
      <c r="BM6" s="343"/>
      <c r="BN6" s="346"/>
      <c r="BO6" s="350" t="s">
        <v>12</v>
      </c>
      <c r="BP6" s="342" t="s">
        <v>22</v>
      </c>
      <c r="BQ6" s="346"/>
      <c r="BR6" s="348" t="s">
        <v>48</v>
      </c>
      <c r="BS6" s="373" t="s">
        <v>24</v>
      </c>
      <c r="BT6" s="374"/>
      <c r="BU6" s="374"/>
      <c r="BV6" s="374"/>
      <c r="BW6" s="374"/>
      <c r="BX6" s="370" t="s">
        <v>198</v>
      </c>
      <c r="BY6" s="367" t="s">
        <v>91</v>
      </c>
      <c r="BZ6" s="365" t="s">
        <v>46</v>
      </c>
      <c r="CA6" s="365" t="s">
        <v>13</v>
      </c>
      <c r="CB6" s="365" t="s">
        <v>14</v>
      </c>
    </row>
    <row r="7" spans="1:80" ht="12.75" customHeight="1" x14ac:dyDescent="0.2">
      <c r="A7" s="340"/>
      <c r="B7" s="344"/>
      <c r="C7" s="345"/>
      <c r="D7" s="345"/>
      <c r="E7" s="347"/>
      <c r="F7" s="353"/>
      <c r="G7" s="344"/>
      <c r="H7" s="345"/>
      <c r="I7" s="345"/>
      <c r="J7" s="350"/>
      <c r="K7" s="344"/>
      <c r="L7" s="345"/>
      <c r="M7" s="345"/>
      <c r="N7" s="347"/>
      <c r="O7" s="344"/>
      <c r="P7" s="345"/>
      <c r="Q7" s="345"/>
      <c r="R7" s="345"/>
      <c r="S7" s="345"/>
      <c r="T7" s="347"/>
      <c r="U7" s="352"/>
      <c r="V7" s="353"/>
      <c r="W7" s="344"/>
      <c r="X7" s="345"/>
      <c r="Y7" s="345"/>
      <c r="Z7" s="345"/>
      <c r="AA7" s="347"/>
      <c r="AB7" s="353"/>
      <c r="AC7" s="344"/>
      <c r="AD7" s="345"/>
      <c r="AE7" s="345"/>
      <c r="AF7" s="347"/>
      <c r="AG7" s="353"/>
      <c r="AH7" s="379"/>
      <c r="AI7" s="380"/>
      <c r="AJ7" s="380"/>
      <c r="AK7" s="380"/>
      <c r="AL7" s="380"/>
      <c r="AM7" s="380"/>
      <c r="AN7" s="380"/>
      <c r="AO7" s="381"/>
      <c r="AP7" s="351"/>
      <c r="AQ7" s="344"/>
      <c r="AR7" s="345"/>
      <c r="AS7" s="347"/>
      <c r="AT7" s="353"/>
      <c r="AU7" s="344"/>
      <c r="AV7" s="345"/>
      <c r="AW7" s="345"/>
      <c r="AX7" s="347"/>
      <c r="AY7" s="379"/>
      <c r="AZ7" s="380"/>
      <c r="BA7" s="380"/>
      <c r="BB7" s="380"/>
      <c r="BC7" s="380"/>
      <c r="BD7" s="381"/>
      <c r="BE7" s="352"/>
      <c r="BF7" s="353"/>
      <c r="BG7" s="344"/>
      <c r="BH7" s="345"/>
      <c r="BI7" s="347"/>
      <c r="BJ7" s="353"/>
      <c r="BK7" s="344"/>
      <c r="BL7" s="345"/>
      <c r="BM7" s="345"/>
      <c r="BN7" s="347"/>
      <c r="BO7" s="350"/>
      <c r="BP7" s="344"/>
      <c r="BQ7" s="347"/>
      <c r="BR7" s="351"/>
      <c r="BS7" s="375"/>
      <c r="BT7" s="376"/>
      <c r="BU7" s="376"/>
      <c r="BV7" s="376"/>
      <c r="BW7" s="376"/>
      <c r="BX7" s="371"/>
      <c r="BY7" s="368"/>
      <c r="BZ7" s="365"/>
      <c r="CA7" s="365"/>
      <c r="CB7" s="365"/>
    </row>
    <row r="8" spans="1:80" s="1" customFormat="1" ht="12.75" customHeight="1" x14ac:dyDescent="0.2">
      <c r="A8" s="340"/>
      <c r="B8" s="348" t="s">
        <v>114</v>
      </c>
      <c r="C8" s="348" t="s">
        <v>115</v>
      </c>
      <c r="D8" s="350" t="s">
        <v>16</v>
      </c>
      <c r="E8" s="348" t="s">
        <v>17</v>
      </c>
      <c r="F8" s="353"/>
      <c r="G8" s="350" t="s">
        <v>32</v>
      </c>
      <c r="H8" s="350" t="s">
        <v>15</v>
      </c>
      <c r="I8" s="350" t="s">
        <v>29</v>
      </c>
      <c r="J8" s="350"/>
      <c r="K8" s="348" t="s">
        <v>118</v>
      </c>
      <c r="L8" s="348" t="s">
        <v>119</v>
      </c>
      <c r="M8" s="348" t="s">
        <v>120</v>
      </c>
      <c r="N8" s="348" t="s">
        <v>124</v>
      </c>
      <c r="O8" s="348" t="s">
        <v>114</v>
      </c>
      <c r="P8" s="348" t="s">
        <v>115</v>
      </c>
      <c r="Q8" s="356" t="s">
        <v>16</v>
      </c>
      <c r="R8" s="357"/>
      <c r="S8" s="352" t="s">
        <v>17</v>
      </c>
      <c r="T8" s="353"/>
      <c r="U8" s="352"/>
      <c r="V8" s="353"/>
      <c r="W8" s="352" t="s">
        <v>122</v>
      </c>
      <c r="X8" s="353"/>
      <c r="Y8" s="356" t="s">
        <v>123</v>
      </c>
      <c r="Z8" s="357"/>
      <c r="AA8" s="350" t="s">
        <v>26</v>
      </c>
      <c r="AB8" s="353"/>
      <c r="AC8" s="350" t="s">
        <v>126</v>
      </c>
      <c r="AD8" s="356" t="s">
        <v>111</v>
      </c>
      <c r="AE8" s="357"/>
      <c r="AF8" s="350" t="s">
        <v>27</v>
      </c>
      <c r="AG8" s="353"/>
      <c r="AH8" s="356" t="s">
        <v>113</v>
      </c>
      <c r="AI8" s="357"/>
      <c r="AJ8" s="356" t="s">
        <v>111</v>
      </c>
      <c r="AK8" s="357"/>
      <c r="AL8" s="356" t="s">
        <v>27</v>
      </c>
      <c r="AM8" s="357"/>
      <c r="AN8" s="356" t="s">
        <v>28</v>
      </c>
      <c r="AO8" s="357"/>
      <c r="AP8" s="351"/>
      <c r="AQ8" s="350" t="s">
        <v>32</v>
      </c>
      <c r="AR8" s="350" t="s">
        <v>15</v>
      </c>
      <c r="AS8" s="386" t="s">
        <v>29</v>
      </c>
      <c r="AT8" s="353"/>
      <c r="AU8" s="350" t="s">
        <v>30</v>
      </c>
      <c r="AV8" s="350" t="s">
        <v>31</v>
      </c>
      <c r="AW8" s="348" t="s">
        <v>47</v>
      </c>
      <c r="AX8" s="348" t="s">
        <v>112</v>
      </c>
      <c r="AY8" s="348" t="s">
        <v>114</v>
      </c>
      <c r="AZ8" s="348" t="s">
        <v>115</v>
      </c>
      <c r="BA8" s="356" t="s">
        <v>16</v>
      </c>
      <c r="BB8" s="357"/>
      <c r="BC8" s="356" t="s">
        <v>17</v>
      </c>
      <c r="BD8" s="357"/>
      <c r="BE8" s="352"/>
      <c r="BF8" s="353"/>
      <c r="BG8" s="350" t="s">
        <v>32</v>
      </c>
      <c r="BH8" s="350" t="s">
        <v>15</v>
      </c>
      <c r="BI8" s="386" t="s">
        <v>29</v>
      </c>
      <c r="BJ8" s="353"/>
      <c r="BK8" s="348" t="s">
        <v>118</v>
      </c>
      <c r="BL8" s="348" t="s">
        <v>119</v>
      </c>
      <c r="BM8" s="350" t="s">
        <v>120</v>
      </c>
      <c r="BN8" s="348" t="s">
        <v>124</v>
      </c>
      <c r="BO8" s="350"/>
      <c r="BP8" s="350" t="s">
        <v>18</v>
      </c>
      <c r="BQ8" s="350" t="s">
        <v>19</v>
      </c>
      <c r="BR8" s="351"/>
      <c r="BS8" s="392"/>
      <c r="BT8" s="366" t="s">
        <v>23</v>
      </c>
      <c r="BU8" s="391" t="s">
        <v>20</v>
      </c>
      <c r="BV8" s="391" t="s">
        <v>21</v>
      </c>
      <c r="BW8" s="377" t="s">
        <v>43</v>
      </c>
      <c r="BX8" s="371"/>
      <c r="BY8" s="368"/>
      <c r="BZ8" s="365"/>
      <c r="CA8" s="365"/>
      <c r="CB8" s="365"/>
    </row>
    <row r="9" spans="1:80" s="1" customFormat="1" ht="20.25" customHeight="1" x14ac:dyDescent="0.2">
      <c r="A9" s="341"/>
      <c r="B9" s="349"/>
      <c r="C9" s="349"/>
      <c r="D9" s="350"/>
      <c r="E9" s="349"/>
      <c r="F9" s="353"/>
      <c r="G9" s="350"/>
      <c r="H9" s="350"/>
      <c r="I9" s="350"/>
      <c r="J9" s="350"/>
      <c r="K9" s="351"/>
      <c r="L9" s="351"/>
      <c r="M9" s="349"/>
      <c r="N9" s="351"/>
      <c r="O9" s="349"/>
      <c r="P9" s="351"/>
      <c r="Q9" s="352"/>
      <c r="R9" s="353"/>
      <c r="S9" s="354"/>
      <c r="T9" s="355"/>
      <c r="U9" s="352"/>
      <c r="V9" s="353"/>
      <c r="W9" s="352"/>
      <c r="X9" s="353"/>
      <c r="Y9" s="352"/>
      <c r="Z9" s="353"/>
      <c r="AA9" s="350"/>
      <c r="AB9" s="355"/>
      <c r="AC9" s="350"/>
      <c r="AD9" s="352"/>
      <c r="AE9" s="353"/>
      <c r="AF9" s="350"/>
      <c r="AG9" s="355"/>
      <c r="AH9" s="352"/>
      <c r="AI9" s="353"/>
      <c r="AJ9" s="352"/>
      <c r="AK9" s="353"/>
      <c r="AL9" s="352"/>
      <c r="AM9" s="353"/>
      <c r="AN9" s="354"/>
      <c r="AO9" s="355"/>
      <c r="AP9" s="351"/>
      <c r="AQ9" s="350"/>
      <c r="AR9" s="350"/>
      <c r="AS9" s="387"/>
      <c r="AT9" s="355"/>
      <c r="AU9" s="350"/>
      <c r="AV9" s="350"/>
      <c r="AW9" s="349"/>
      <c r="AX9" s="351"/>
      <c r="AY9" s="349"/>
      <c r="AZ9" s="351"/>
      <c r="BA9" s="352"/>
      <c r="BB9" s="353"/>
      <c r="BC9" s="354"/>
      <c r="BD9" s="355"/>
      <c r="BE9" s="352"/>
      <c r="BF9" s="353"/>
      <c r="BG9" s="350"/>
      <c r="BH9" s="350"/>
      <c r="BI9" s="387"/>
      <c r="BJ9" s="355"/>
      <c r="BK9" s="351"/>
      <c r="BL9" s="351"/>
      <c r="BM9" s="350"/>
      <c r="BN9" s="351"/>
      <c r="BO9" s="350"/>
      <c r="BP9" s="350"/>
      <c r="BQ9" s="350"/>
      <c r="BR9" s="349"/>
      <c r="BS9" s="366"/>
      <c r="BT9" s="366"/>
      <c r="BU9" s="365"/>
      <c r="BV9" s="365"/>
      <c r="BW9" s="378"/>
      <c r="BX9" s="372"/>
      <c r="BY9" s="369"/>
      <c r="BZ9" s="365"/>
      <c r="CA9" s="365"/>
      <c r="CB9" s="365"/>
    </row>
    <row r="10" spans="1:80" ht="6.75" hidden="1" customHeight="1" x14ac:dyDescent="0.2">
      <c r="A10" s="16"/>
      <c r="B10" s="126">
        <v>7</v>
      </c>
      <c r="C10" s="131"/>
      <c r="D10" s="350"/>
      <c r="E10" s="131"/>
      <c r="F10" s="353"/>
      <c r="G10" s="350"/>
      <c r="H10" s="350"/>
      <c r="I10" s="350"/>
      <c r="J10" s="350"/>
      <c r="K10" s="351"/>
      <c r="L10" s="351"/>
      <c r="M10" s="126"/>
      <c r="N10" s="351"/>
      <c r="O10" s="132"/>
      <c r="P10" s="351"/>
      <c r="Q10" s="129"/>
      <c r="R10" s="129"/>
      <c r="S10" s="127"/>
      <c r="T10" s="17"/>
      <c r="U10" s="352"/>
      <c r="V10" s="353"/>
      <c r="W10" s="352"/>
      <c r="X10" s="353"/>
      <c r="Y10" s="352"/>
      <c r="Z10" s="353"/>
      <c r="AA10" s="350"/>
      <c r="AB10" s="126"/>
      <c r="AC10" s="350"/>
      <c r="AD10" s="352"/>
      <c r="AE10" s="353"/>
      <c r="AF10" s="350"/>
      <c r="AG10" s="126"/>
      <c r="AH10" s="136"/>
      <c r="AI10" s="137"/>
      <c r="AJ10" s="352"/>
      <c r="AK10" s="353"/>
      <c r="AL10" s="352"/>
      <c r="AM10" s="353"/>
      <c r="AN10" s="127"/>
      <c r="AO10" s="126"/>
      <c r="AP10" s="351"/>
      <c r="AQ10" s="350"/>
      <c r="AR10" s="350"/>
      <c r="AS10" s="126"/>
      <c r="AT10" s="126"/>
      <c r="AU10" s="350"/>
      <c r="AV10" s="350"/>
      <c r="AW10" s="126"/>
      <c r="AX10" s="351"/>
      <c r="AY10" s="140"/>
      <c r="AZ10" s="351"/>
      <c r="BA10" s="352"/>
      <c r="BB10" s="353"/>
      <c r="BC10" s="126"/>
      <c r="BD10" s="126"/>
      <c r="BE10" s="352"/>
      <c r="BF10" s="353"/>
      <c r="BG10" s="350"/>
      <c r="BH10" s="350"/>
      <c r="BI10" s="135"/>
      <c r="BJ10" s="126"/>
      <c r="BK10" s="351"/>
      <c r="BL10" s="351"/>
      <c r="BM10" s="350"/>
      <c r="BN10" s="351"/>
      <c r="BO10" s="350"/>
      <c r="BP10" s="350"/>
      <c r="BQ10" s="350"/>
      <c r="BR10" s="18"/>
      <c r="BS10" s="366"/>
      <c r="BT10" s="15"/>
      <c r="BU10" s="365"/>
      <c r="BV10" s="365"/>
      <c r="BW10" s="2"/>
      <c r="BX10" s="2"/>
      <c r="BY10" s="2"/>
      <c r="BZ10" s="365"/>
      <c r="CA10" s="365"/>
      <c r="CB10" s="365"/>
    </row>
    <row r="11" spans="1:80" ht="12.75" hidden="1" customHeight="1" x14ac:dyDescent="0.2">
      <c r="A11" s="16"/>
      <c r="B11" s="18"/>
      <c r="C11" s="131"/>
      <c r="D11" s="350"/>
      <c r="E11" s="131"/>
      <c r="F11" s="353"/>
      <c r="G11" s="350"/>
      <c r="H11" s="350"/>
      <c r="I11" s="350"/>
      <c r="J11" s="350"/>
      <c r="K11" s="351"/>
      <c r="L11" s="351"/>
      <c r="M11" s="126"/>
      <c r="N11" s="351"/>
      <c r="O11" s="132"/>
      <c r="P11" s="351"/>
      <c r="Q11" s="129"/>
      <c r="R11" s="129"/>
      <c r="S11" s="127"/>
      <c r="T11" s="17"/>
      <c r="U11" s="352"/>
      <c r="V11" s="353"/>
      <c r="W11" s="352"/>
      <c r="X11" s="353"/>
      <c r="Y11" s="352"/>
      <c r="Z11" s="353"/>
      <c r="AA11" s="350"/>
      <c r="AB11" s="126"/>
      <c r="AC11" s="350"/>
      <c r="AD11" s="352"/>
      <c r="AE11" s="353"/>
      <c r="AF11" s="350"/>
      <c r="AG11" s="126"/>
      <c r="AH11" s="136"/>
      <c r="AI11" s="137"/>
      <c r="AJ11" s="352"/>
      <c r="AK11" s="353"/>
      <c r="AL11" s="352"/>
      <c r="AM11" s="353"/>
      <c r="AN11" s="127"/>
      <c r="AO11" s="126"/>
      <c r="AP11" s="351"/>
      <c r="AQ11" s="350"/>
      <c r="AR11" s="350"/>
      <c r="AS11" s="126"/>
      <c r="AT11" s="126"/>
      <c r="AU11" s="350"/>
      <c r="AV11" s="350"/>
      <c r="AW11" s="126"/>
      <c r="AX11" s="351"/>
      <c r="AY11" s="140"/>
      <c r="AZ11" s="351"/>
      <c r="BA11" s="352"/>
      <c r="BB11" s="353"/>
      <c r="BC11" s="126"/>
      <c r="BD11" s="126"/>
      <c r="BE11" s="352"/>
      <c r="BF11" s="353"/>
      <c r="BG11" s="350"/>
      <c r="BH11" s="350"/>
      <c r="BI11" s="135"/>
      <c r="BJ11" s="126"/>
      <c r="BK11" s="351"/>
      <c r="BL11" s="351"/>
      <c r="BM11" s="350"/>
      <c r="BN11" s="351"/>
      <c r="BO11" s="350"/>
      <c r="BP11" s="350"/>
      <c r="BQ11" s="350"/>
      <c r="BR11" s="18"/>
      <c r="BS11" s="366"/>
      <c r="BT11" s="15"/>
      <c r="BU11" s="365"/>
      <c r="BV11" s="365"/>
      <c r="BW11" s="2"/>
      <c r="BX11" s="2"/>
      <c r="BY11" s="2"/>
      <c r="BZ11" s="365"/>
      <c r="CA11" s="365"/>
      <c r="CB11" s="365"/>
    </row>
    <row r="12" spans="1:80" ht="12.75" hidden="1" customHeight="1" x14ac:dyDescent="0.2">
      <c r="A12" s="16"/>
      <c r="B12" s="18"/>
      <c r="C12" s="131"/>
      <c r="D12" s="350"/>
      <c r="E12" s="131"/>
      <c r="F12" s="353"/>
      <c r="G12" s="350"/>
      <c r="H12" s="350"/>
      <c r="I12" s="350"/>
      <c r="J12" s="350"/>
      <c r="K12" s="351"/>
      <c r="L12" s="351"/>
      <c r="M12" s="126"/>
      <c r="N12" s="351"/>
      <c r="O12" s="132"/>
      <c r="P12" s="351"/>
      <c r="Q12" s="129"/>
      <c r="R12" s="129"/>
      <c r="S12" s="127"/>
      <c r="T12" s="17"/>
      <c r="U12" s="352"/>
      <c r="V12" s="353"/>
      <c r="W12" s="352"/>
      <c r="X12" s="353"/>
      <c r="Y12" s="352"/>
      <c r="Z12" s="353"/>
      <c r="AA12" s="350"/>
      <c r="AB12" s="126"/>
      <c r="AC12" s="350"/>
      <c r="AD12" s="352"/>
      <c r="AE12" s="353"/>
      <c r="AF12" s="350"/>
      <c r="AG12" s="126"/>
      <c r="AH12" s="136"/>
      <c r="AI12" s="137"/>
      <c r="AJ12" s="352"/>
      <c r="AK12" s="353"/>
      <c r="AL12" s="352"/>
      <c r="AM12" s="353"/>
      <c r="AN12" s="127"/>
      <c r="AO12" s="126"/>
      <c r="AP12" s="351"/>
      <c r="AQ12" s="350"/>
      <c r="AR12" s="350"/>
      <c r="AS12" s="126"/>
      <c r="AT12" s="126"/>
      <c r="AU12" s="350"/>
      <c r="AV12" s="350"/>
      <c r="AW12" s="126"/>
      <c r="AX12" s="351"/>
      <c r="AY12" s="140"/>
      <c r="AZ12" s="351"/>
      <c r="BA12" s="352"/>
      <c r="BB12" s="353"/>
      <c r="BC12" s="126"/>
      <c r="BD12" s="126"/>
      <c r="BE12" s="352"/>
      <c r="BF12" s="353"/>
      <c r="BG12" s="350"/>
      <c r="BH12" s="350"/>
      <c r="BI12" s="135"/>
      <c r="BJ12" s="126"/>
      <c r="BK12" s="351"/>
      <c r="BL12" s="351"/>
      <c r="BM12" s="350"/>
      <c r="BN12" s="351"/>
      <c r="BO12" s="350"/>
      <c r="BP12" s="350"/>
      <c r="BQ12" s="350"/>
      <c r="BR12" s="18"/>
      <c r="BS12" s="366"/>
      <c r="BT12" s="15"/>
      <c r="BU12" s="365"/>
      <c r="BV12" s="365"/>
      <c r="BW12" s="2"/>
      <c r="BX12" s="2"/>
      <c r="BY12" s="2"/>
      <c r="BZ12" s="365"/>
      <c r="CA12" s="365"/>
      <c r="CB12" s="365"/>
    </row>
    <row r="13" spans="1:80" ht="12.75" hidden="1" customHeight="1" x14ac:dyDescent="0.2">
      <c r="A13" s="16"/>
      <c r="B13" s="18"/>
      <c r="C13" s="131"/>
      <c r="D13" s="350"/>
      <c r="E13" s="131"/>
      <c r="F13" s="353"/>
      <c r="G13" s="350"/>
      <c r="H13" s="350"/>
      <c r="I13" s="350"/>
      <c r="J13" s="350"/>
      <c r="K13" s="351"/>
      <c r="L13" s="351"/>
      <c r="M13" s="126"/>
      <c r="N13" s="351"/>
      <c r="O13" s="132"/>
      <c r="P13" s="351"/>
      <c r="Q13" s="129"/>
      <c r="R13" s="129"/>
      <c r="S13" s="127"/>
      <c r="T13" s="17"/>
      <c r="U13" s="352"/>
      <c r="V13" s="353"/>
      <c r="W13" s="352"/>
      <c r="X13" s="353"/>
      <c r="Y13" s="352"/>
      <c r="Z13" s="353"/>
      <c r="AA13" s="350"/>
      <c r="AB13" s="126"/>
      <c r="AC13" s="350"/>
      <c r="AD13" s="352"/>
      <c r="AE13" s="353"/>
      <c r="AF13" s="350"/>
      <c r="AG13" s="126"/>
      <c r="AH13" s="136"/>
      <c r="AI13" s="137"/>
      <c r="AJ13" s="352"/>
      <c r="AK13" s="353"/>
      <c r="AL13" s="352"/>
      <c r="AM13" s="353"/>
      <c r="AN13" s="127"/>
      <c r="AO13" s="126"/>
      <c r="AP13" s="351"/>
      <c r="AQ13" s="350"/>
      <c r="AR13" s="350"/>
      <c r="AS13" s="126"/>
      <c r="AT13" s="126"/>
      <c r="AU13" s="350"/>
      <c r="AV13" s="350"/>
      <c r="AW13" s="126"/>
      <c r="AX13" s="351"/>
      <c r="AY13" s="140"/>
      <c r="AZ13" s="351"/>
      <c r="BA13" s="352"/>
      <c r="BB13" s="353"/>
      <c r="BC13" s="126"/>
      <c r="BD13" s="126"/>
      <c r="BE13" s="352"/>
      <c r="BF13" s="353"/>
      <c r="BG13" s="350"/>
      <c r="BH13" s="350"/>
      <c r="BI13" s="135"/>
      <c r="BJ13" s="126"/>
      <c r="BK13" s="351"/>
      <c r="BL13" s="351"/>
      <c r="BM13" s="350"/>
      <c r="BN13" s="351"/>
      <c r="BO13" s="350"/>
      <c r="BP13" s="350"/>
      <c r="BQ13" s="350"/>
      <c r="BR13" s="18"/>
      <c r="BS13" s="366"/>
      <c r="BT13" s="15"/>
      <c r="BU13" s="365"/>
      <c r="BV13" s="365"/>
      <c r="BW13" s="2"/>
      <c r="BX13" s="2"/>
      <c r="BY13" s="2"/>
      <c r="BZ13" s="365"/>
      <c r="CA13" s="365"/>
      <c r="CB13" s="365"/>
    </row>
    <row r="14" spans="1:80" ht="12.75" hidden="1" customHeight="1" x14ac:dyDescent="0.2">
      <c r="A14" s="16"/>
      <c r="B14" s="18"/>
      <c r="C14" s="131"/>
      <c r="D14" s="350"/>
      <c r="E14" s="131"/>
      <c r="F14" s="353"/>
      <c r="G14" s="350"/>
      <c r="H14" s="350"/>
      <c r="I14" s="350"/>
      <c r="J14" s="350"/>
      <c r="K14" s="351"/>
      <c r="L14" s="351"/>
      <c r="M14" s="126"/>
      <c r="N14" s="351"/>
      <c r="O14" s="132"/>
      <c r="P14" s="351"/>
      <c r="Q14" s="129"/>
      <c r="R14" s="129"/>
      <c r="S14" s="127"/>
      <c r="T14" s="17"/>
      <c r="U14" s="352"/>
      <c r="V14" s="353"/>
      <c r="W14" s="352"/>
      <c r="X14" s="353"/>
      <c r="Y14" s="352"/>
      <c r="Z14" s="353"/>
      <c r="AA14" s="350"/>
      <c r="AB14" s="126"/>
      <c r="AC14" s="350"/>
      <c r="AD14" s="352"/>
      <c r="AE14" s="353"/>
      <c r="AF14" s="350"/>
      <c r="AG14" s="126"/>
      <c r="AH14" s="136"/>
      <c r="AI14" s="137"/>
      <c r="AJ14" s="352"/>
      <c r="AK14" s="353"/>
      <c r="AL14" s="352"/>
      <c r="AM14" s="353"/>
      <c r="AN14" s="127"/>
      <c r="AO14" s="126"/>
      <c r="AP14" s="351"/>
      <c r="AQ14" s="350"/>
      <c r="AR14" s="350"/>
      <c r="AS14" s="126"/>
      <c r="AT14" s="126"/>
      <c r="AU14" s="350"/>
      <c r="AV14" s="350"/>
      <c r="AW14" s="126"/>
      <c r="AX14" s="351"/>
      <c r="AY14" s="140"/>
      <c r="AZ14" s="351"/>
      <c r="BA14" s="352"/>
      <c r="BB14" s="353"/>
      <c r="BC14" s="126"/>
      <c r="BD14" s="126"/>
      <c r="BE14" s="352"/>
      <c r="BF14" s="353"/>
      <c r="BG14" s="350"/>
      <c r="BH14" s="350"/>
      <c r="BI14" s="135"/>
      <c r="BJ14" s="126"/>
      <c r="BK14" s="351"/>
      <c r="BL14" s="351"/>
      <c r="BM14" s="350"/>
      <c r="BN14" s="351"/>
      <c r="BO14" s="350"/>
      <c r="BP14" s="350"/>
      <c r="BQ14" s="350"/>
      <c r="BR14" s="18"/>
      <c r="BS14" s="366"/>
      <c r="BT14" s="15"/>
      <c r="BU14" s="365"/>
      <c r="BV14" s="365"/>
      <c r="BW14" s="2"/>
      <c r="BX14" s="2"/>
      <c r="BY14" s="2"/>
      <c r="BZ14" s="365"/>
      <c r="CA14" s="365"/>
      <c r="CB14" s="365"/>
    </row>
    <row r="15" spans="1:80" ht="12.75" hidden="1" customHeight="1" x14ac:dyDescent="0.2">
      <c r="A15" s="16"/>
      <c r="B15" s="18"/>
      <c r="C15" s="131"/>
      <c r="D15" s="350"/>
      <c r="E15" s="131"/>
      <c r="F15" s="355"/>
      <c r="G15" s="350"/>
      <c r="H15" s="350"/>
      <c r="I15" s="350"/>
      <c r="J15" s="350"/>
      <c r="K15" s="349"/>
      <c r="L15" s="349"/>
      <c r="M15" s="126"/>
      <c r="N15" s="349"/>
      <c r="O15" s="133"/>
      <c r="P15" s="349"/>
      <c r="Q15" s="130"/>
      <c r="R15" s="130"/>
      <c r="S15" s="128"/>
      <c r="T15" s="17"/>
      <c r="U15" s="354"/>
      <c r="V15" s="355"/>
      <c r="W15" s="354"/>
      <c r="X15" s="355"/>
      <c r="Y15" s="354"/>
      <c r="Z15" s="355"/>
      <c r="AA15" s="350"/>
      <c r="AB15" s="126"/>
      <c r="AC15" s="350"/>
      <c r="AD15" s="354"/>
      <c r="AE15" s="355"/>
      <c r="AF15" s="350"/>
      <c r="AG15" s="126"/>
      <c r="AH15" s="138"/>
      <c r="AI15" s="139"/>
      <c r="AJ15" s="354"/>
      <c r="AK15" s="355"/>
      <c r="AL15" s="354"/>
      <c r="AM15" s="355"/>
      <c r="AN15" s="128"/>
      <c r="AO15" s="126"/>
      <c r="AP15" s="349"/>
      <c r="AQ15" s="350"/>
      <c r="AR15" s="350"/>
      <c r="AS15" s="126"/>
      <c r="AT15" s="126"/>
      <c r="AU15" s="350"/>
      <c r="AV15" s="350"/>
      <c r="AW15" s="126"/>
      <c r="AX15" s="349"/>
      <c r="AY15" s="134"/>
      <c r="AZ15" s="349"/>
      <c r="BA15" s="354"/>
      <c r="BB15" s="355"/>
      <c r="BC15" s="126"/>
      <c r="BD15" s="126"/>
      <c r="BE15" s="354"/>
      <c r="BF15" s="355"/>
      <c r="BG15" s="350"/>
      <c r="BH15" s="350"/>
      <c r="BI15" s="135"/>
      <c r="BJ15" s="126"/>
      <c r="BK15" s="349"/>
      <c r="BL15" s="349"/>
      <c r="BM15" s="350"/>
      <c r="BN15" s="349"/>
      <c r="BO15" s="350"/>
      <c r="BP15" s="350"/>
      <c r="BQ15" s="350"/>
      <c r="BR15" s="18"/>
      <c r="BS15" s="391"/>
      <c r="BT15" s="14"/>
      <c r="BU15" s="365"/>
      <c r="BV15" s="365"/>
      <c r="BW15" s="2"/>
      <c r="BX15" s="2"/>
      <c r="BY15" s="2"/>
      <c r="BZ15" s="365"/>
      <c r="CA15" s="365"/>
      <c r="CB15" s="365"/>
    </row>
    <row r="16" spans="1:80" s="24" customFormat="1" ht="11.45" customHeight="1" x14ac:dyDescent="0.2">
      <c r="A16" s="4">
        <v>1</v>
      </c>
      <c r="B16" s="10"/>
      <c r="C16" s="10"/>
      <c r="D16" s="10"/>
      <c r="E16" s="10"/>
      <c r="F16" s="10"/>
      <c r="G16" s="10"/>
      <c r="H16" s="10"/>
      <c r="I16" s="10"/>
      <c r="J16" s="10"/>
      <c r="K16" s="10">
        <v>17</v>
      </c>
      <c r="L16" s="10"/>
      <c r="M16" s="10"/>
      <c r="N16" s="10"/>
      <c r="O16" s="10"/>
      <c r="P16" s="10"/>
      <c r="Q16" s="361"/>
      <c r="R16" s="362"/>
      <c r="S16" s="361" t="s">
        <v>135</v>
      </c>
      <c r="T16" s="362"/>
      <c r="U16" s="384"/>
      <c r="V16" s="385"/>
      <c r="W16" s="333"/>
      <c r="X16" s="334"/>
      <c r="Y16" s="337"/>
      <c r="Z16" s="338"/>
      <c r="AA16" s="55"/>
      <c r="AB16" s="55"/>
      <c r="AC16" s="55"/>
      <c r="AD16" s="337">
        <v>22</v>
      </c>
      <c r="AE16" s="338"/>
      <c r="AF16" s="10"/>
      <c r="AG16" s="10"/>
      <c r="AH16" s="326"/>
      <c r="AI16" s="327"/>
      <c r="AJ16" s="326"/>
      <c r="AK16" s="327"/>
      <c r="AL16" s="363"/>
      <c r="AM16" s="364"/>
      <c r="AN16" s="326"/>
      <c r="AO16" s="327"/>
      <c r="AP16" s="10"/>
      <c r="AQ16" s="10"/>
      <c r="AR16" s="10"/>
      <c r="AS16" s="58"/>
      <c r="AT16" s="10"/>
      <c r="AU16" s="10"/>
      <c r="AV16" s="10"/>
      <c r="AW16" s="115"/>
      <c r="AX16" s="55"/>
      <c r="AY16" s="55"/>
      <c r="AZ16" s="203" t="s">
        <v>135</v>
      </c>
      <c r="BA16" s="382"/>
      <c r="BB16" s="383"/>
      <c r="BC16" s="382"/>
      <c r="BD16" s="383"/>
      <c r="BE16" s="333"/>
      <c r="BF16" s="334"/>
      <c r="BG16" s="59"/>
      <c r="BH16" s="59"/>
      <c r="BI16" s="59"/>
      <c r="BJ16" s="59"/>
      <c r="BK16" s="59"/>
      <c r="BL16" s="59"/>
      <c r="BM16" s="59"/>
      <c r="BN16" s="59"/>
      <c r="BO16" s="3">
        <v>1</v>
      </c>
      <c r="BP16" s="40">
        <f>K16+AD16</f>
        <v>39</v>
      </c>
      <c r="BQ16" s="4"/>
      <c r="BR16" s="4">
        <v>2</v>
      </c>
      <c r="BS16" s="4"/>
      <c r="BT16" s="4"/>
      <c r="BU16" s="4"/>
      <c r="BV16" s="4"/>
      <c r="BW16" s="4"/>
      <c r="BX16" s="4"/>
      <c r="BY16" s="4"/>
      <c r="BZ16" s="4"/>
      <c r="CA16" s="25">
        <v>11</v>
      </c>
      <c r="CB16" s="25">
        <f>SUM(BP16:CA16)</f>
        <v>52</v>
      </c>
    </row>
    <row r="17" spans="1:80" s="24" customFormat="1" ht="11.45" customHeight="1" x14ac:dyDescent="0.2">
      <c r="A17" s="4">
        <v>2</v>
      </c>
      <c r="B17" s="10"/>
      <c r="C17" s="10"/>
      <c r="D17" s="10"/>
      <c r="E17" s="10"/>
      <c r="F17" s="10"/>
      <c r="G17" s="10"/>
      <c r="H17" s="10"/>
      <c r="I17" s="10"/>
      <c r="J17" s="10"/>
      <c r="K17" s="10">
        <v>16</v>
      </c>
      <c r="L17" s="10"/>
      <c r="M17" s="10"/>
      <c r="N17" s="10"/>
      <c r="O17" s="10"/>
      <c r="P17" s="10"/>
      <c r="Q17" s="326" t="s">
        <v>135</v>
      </c>
      <c r="R17" s="327"/>
      <c r="S17" s="388"/>
      <c r="T17" s="389"/>
      <c r="U17" s="384"/>
      <c r="V17" s="385"/>
      <c r="W17" s="333"/>
      <c r="X17" s="334"/>
      <c r="Y17" s="328" t="s">
        <v>88</v>
      </c>
      <c r="Z17" s="329"/>
      <c r="AA17" s="57" t="s">
        <v>88</v>
      </c>
      <c r="AB17" s="57" t="s">
        <v>88</v>
      </c>
      <c r="AC17" s="57" t="s">
        <v>88</v>
      </c>
      <c r="AD17" s="337"/>
      <c r="AE17" s="338"/>
      <c r="AF17" s="10"/>
      <c r="AG17" s="10"/>
      <c r="AH17" s="326"/>
      <c r="AI17" s="327"/>
      <c r="AJ17" s="326"/>
      <c r="AK17" s="327"/>
      <c r="AL17" s="363"/>
      <c r="AM17" s="364"/>
      <c r="AN17" s="326"/>
      <c r="AO17" s="327"/>
      <c r="AP17" s="10"/>
      <c r="AQ17" s="10"/>
      <c r="AR17" s="10"/>
      <c r="AS17" s="58"/>
      <c r="AT17" s="10"/>
      <c r="AU17" s="10"/>
      <c r="AV17" s="10"/>
      <c r="AW17" s="120"/>
      <c r="AX17" s="288"/>
      <c r="AY17" s="288"/>
      <c r="AZ17" s="288"/>
      <c r="BA17" s="359">
        <v>20</v>
      </c>
      <c r="BB17" s="360"/>
      <c r="BC17" s="361" t="s">
        <v>135</v>
      </c>
      <c r="BD17" s="362"/>
      <c r="BE17" s="330"/>
      <c r="BF17" s="331"/>
      <c r="BG17" s="59"/>
      <c r="BH17" s="59"/>
      <c r="BI17" s="59"/>
      <c r="BJ17" s="59"/>
      <c r="BK17" s="59"/>
      <c r="BL17" s="59"/>
      <c r="BM17" s="59"/>
      <c r="BN17" s="59"/>
      <c r="BO17" s="3">
        <v>2</v>
      </c>
      <c r="BP17" s="40">
        <v>36</v>
      </c>
      <c r="BQ17" s="4"/>
      <c r="BR17" s="4">
        <v>2</v>
      </c>
      <c r="BS17" s="4"/>
      <c r="BT17" s="4">
        <v>4</v>
      </c>
      <c r="BU17" s="4"/>
      <c r="BV17" s="4"/>
      <c r="BW17" s="4"/>
      <c r="BX17" s="4"/>
      <c r="BY17" s="4"/>
      <c r="BZ17" s="4"/>
      <c r="CA17" s="25">
        <v>10</v>
      </c>
      <c r="CB17" s="25">
        <f>SUM(BP17:CA17)</f>
        <v>52</v>
      </c>
    </row>
    <row r="18" spans="1:80" s="24" customFormat="1" ht="11.45" customHeight="1" x14ac:dyDescent="0.2">
      <c r="A18" s="4">
        <v>3</v>
      </c>
      <c r="B18" s="57" t="s">
        <v>45</v>
      </c>
      <c r="C18" s="57" t="s">
        <v>45</v>
      </c>
      <c r="D18" s="57" t="s">
        <v>45</v>
      </c>
      <c r="E18" s="57" t="s">
        <v>45</v>
      </c>
      <c r="F18" s="10"/>
      <c r="G18" s="10"/>
      <c r="H18" s="10"/>
      <c r="I18" s="10"/>
      <c r="J18" s="10"/>
      <c r="K18" s="10"/>
      <c r="L18" s="10"/>
      <c r="M18" s="10"/>
      <c r="N18" s="10"/>
      <c r="O18" s="10"/>
      <c r="P18" s="10">
        <v>12</v>
      </c>
      <c r="Q18" s="326" t="s">
        <v>135</v>
      </c>
      <c r="R18" s="327"/>
      <c r="S18" s="281" t="s">
        <v>88</v>
      </c>
      <c r="T18" s="282"/>
      <c r="U18" s="279"/>
      <c r="V18" s="280"/>
      <c r="W18" s="273"/>
      <c r="X18" s="274"/>
      <c r="Y18" s="277"/>
      <c r="Z18" s="278"/>
      <c r="AA18" s="55"/>
      <c r="AB18" s="55"/>
      <c r="AC18" s="55"/>
      <c r="AD18" s="277"/>
      <c r="AE18" s="278"/>
      <c r="AF18" s="10"/>
      <c r="AG18" s="10"/>
      <c r="AH18" s="275"/>
      <c r="AI18" s="276"/>
      <c r="AJ18" s="326"/>
      <c r="AK18" s="327"/>
      <c r="AL18" s="326"/>
      <c r="AM18" s="327"/>
      <c r="AN18" s="326"/>
      <c r="AO18" s="327"/>
      <c r="AP18" s="10"/>
      <c r="AQ18" s="10"/>
      <c r="AR18" s="10"/>
      <c r="AS18" s="58">
        <v>16</v>
      </c>
      <c r="AT18" s="10" t="s">
        <v>135</v>
      </c>
      <c r="AU18" s="57" t="s">
        <v>88</v>
      </c>
      <c r="AV18" s="57" t="s">
        <v>88</v>
      </c>
      <c r="AW18" s="289" t="s">
        <v>88</v>
      </c>
      <c r="AX18" s="57" t="s">
        <v>88</v>
      </c>
      <c r="AY18" s="57" t="s">
        <v>45</v>
      </c>
      <c r="AZ18" s="57" t="s">
        <v>45</v>
      </c>
      <c r="BA18" s="328" t="s">
        <v>45</v>
      </c>
      <c r="BB18" s="329"/>
      <c r="BC18" s="328" t="s">
        <v>45</v>
      </c>
      <c r="BD18" s="329"/>
      <c r="BE18" s="330"/>
      <c r="BF18" s="331"/>
      <c r="BG18" s="290" t="s">
        <v>196</v>
      </c>
      <c r="BH18" s="59"/>
      <c r="BI18" s="59"/>
      <c r="BJ18" s="59"/>
      <c r="BK18" s="59"/>
      <c r="BL18" s="59"/>
      <c r="BM18" s="59"/>
      <c r="BN18" s="59"/>
      <c r="BO18" s="3">
        <v>3</v>
      </c>
      <c r="BP18" s="40">
        <v>28</v>
      </c>
      <c r="BQ18" s="4"/>
      <c r="BR18" s="4">
        <v>2</v>
      </c>
      <c r="BS18" s="4"/>
      <c r="BT18" s="4">
        <v>4</v>
      </c>
      <c r="BU18" s="4">
        <v>8</v>
      </c>
      <c r="BV18" s="4"/>
      <c r="BW18" s="4"/>
      <c r="BX18" s="4"/>
      <c r="BY18" s="4"/>
      <c r="BZ18" s="4"/>
      <c r="CA18" s="25">
        <v>9</v>
      </c>
      <c r="CB18" s="25">
        <f>SUM(BP18:CA18)</f>
        <v>51</v>
      </c>
    </row>
    <row r="19" spans="1:80" ht="12.6" customHeight="1" x14ac:dyDescent="0.2">
      <c r="A19" s="4"/>
      <c r="B19" s="56"/>
      <c r="C19" s="56"/>
      <c r="D19" s="56"/>
      <c r="E19" s="56"/>
      <c r="F19" s="56"/>
      <c r="G19" s="56"/>
      <c r="H19" s="56"/>
      <c r="I19" s="56"/>
      <c r="J19" s="56"/>
      <c r="K19" s="56"/>
      <c r="L19" s="56"/>
      <c r="M19" s="64"/>
      <c r="N19" s="64"/>
      <c r="O19" s="64"/>
      <c r="P19" s="64"/>
      <c r="Q19" s="328"/>
      <c r="R19" s="329"/>
      <c r="S19" s="328"/>
      <c r="T19" s="329"/>
      <c r="U19" s="62"/>
      <c r="V19" s="63"/>
      <c r="W19" s="333"/>
      <c r="X19" s="334"/>
      <c r="Y19" s="121"/>
      <c r="Z19" s="119"/>
      <c r="AA19" s="3"/>
      <c r="AB19" s="3"/>
      <c r="AC19" s="3"/>
      <c r="AD19" s="326"/>
      <c r="AE19" s="327"/>
      <c r="AF19" s="3"/>
      <c r="AG19" s="3"/>
      <c r="AH19" s="326"/>
      <c r="AI19" s="327"/>
      <c r="AJ19" s="337"/>
      <c r="AK19" s="338"/>
      <c r="AL19" s="361"/>
      <c r="AM19" s="362"/>
      <c r="AN19" s="361"/>
      <c r="AO19" s="362"/>
      <c r="AP19" s="72"/>
      <c r="AQ19" s="64"/>
      <c r="AR19" s="122"/>
      <c r="AS19" s="28"/>
      <c r="AT19" s="28"/>
      <c r="AU19" s="64"/>
      <c r="AV19" s="64"/>
      <c r="AW19" s="29"/>
      <c r="AX19" s="29"/>
      <c r="AY19" s="292"/>
      <c r="AZ19" s="292"/>
      <c r="BA19" s="335"/>
      <c r="BB19" s="336"/>
      <c r="BC19" s="335"/>
      <c r="BD19" s="336"/>
      <c r="BE19" s="326"/>
      <c r="BF19" s="327"/>
      <c r="BG19" s="3"/>
      <c r="BH19" s="3"/>
      <c r="BI19" s="3"/>
      <c r="BJ19" s="3"/>
      <c r="BK19" s="3"/>
      <c r="BL19" s="3"/>
      <c r="BM19" s="3"/>
      <c r="BN19" s="3"/>
      <c r="BO19" s="3"/>
      <c r="BP19" s="40"/>
      <c r="BQ19" s="5"/>
      <c r="BR19" s="4"/>
      <c r="BS19" s="4"/>
      <c r="BT19" s="4"/>
      <c r="BU19" s="4"/>
      <c r="BV19" s="4"/>
      <c r="BW19" s="4"/>
      <c r="BX19" s="4"/>
      <c r="BY19" s="4"/>
      <c r="BZ19" s="4"/>
      <c r="CA19" s="25"/>
      <c r="CB19" s="25"/>
    </row>
    <row r="20" spans="1:80" ht="10.15" customHeight="1" x14ac:dyDescent="0.2">
      <c r="A20" s="17"/>
      <c r="B20" s="1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7"/>
      <c r="BP20" s="65">
        <f>SUM(BP16:BP19)</f>
        <v>103</v>
      </c>
      <c r="BQ20" s="65"/>
      <c r="BR20" s="65">
        <f t="shared" ref="BR20:CA20" si="0">SUM(BR16:BR19)</f>
        <v>6</v>
      </c>
      <c r="BS20" s="65">
        <f t="shared" si="0"/>
        <v>0</v>
      </c>
      <c r="BT20" s="65">
        <f t="shared" si="0"/>
        <v>8</v>
      </c>
      <c r="BU20" s="65">
        <f t="shared" si="0"/>
        <v>8</v>
      </c>
      <c r="BV20" s="65">
        <f t="shared" si="0"/>
        <v>0</v>
      </c>
      <c r="BW20" s="65"/>
      <c r="BX20" s="65">
        <f t="shared" si="0"/>
        <v>0</v>
      </c>
      <c r="BY20" s="65">
        <f t="shared" si="0"/>
        <v>0</v>
      </c>
      <c r="BZ20" s="65">
        <f t="shared" si="0"/>
        <v>0</v>
      </c>
      <c r="CA20" s="65">
        <f t="shared" si="0"/>
        <v>30</v>
      </c>
      <c r="CB20" s="65">
        <f>CB16+CB17+CB19</f>
        <v>104</v>
      </c>
    </row>
    <row r="21" spans="1:80" ht="9" customHeight="1" x14ac:dyDescent="0.2">
      <c r="A21" s="17"/>
      <c r="B21" s="20"/>
      <c r="C21" s="21"/>
      <c r="D21" s="21" t="s">
        <v>39</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7"/>
      <c r="BP21" s="17"/>
      <c r="BQ21" s="17"/>
      <c r="BR21" s="17"/>
      <c r="BS21" s="17"/>
      <c r="BT21" s="17"/>
      <c r="BU21" s="17"/>
      <c r="BV21" s="17"/>
      <c r="BW21" s="17"/>
      <c r="BX21" s="17"/>
      <c r="BY21" s="17"/>
      <c r="BZ21" s="17"/>
      <c r="CA21" s="17"/>
      <c r="CB21" s="17"/>
    </row>
    <row r="22" spans="1:80" ht="9" customHeight="1" x14ac:dyDescent="0.2">
      <c r="A22" s="22"/>
      <c r="B22" s="23" t="s">
        <v>40</v>
      </c>
      <c r="C22" s="21"/>
      <c r="D22" s="21"/>
      <c r="E22" s="17"/>
      <c r="F22" s="17"/>
      <c r="G22" s="21"/>
      <c r="H22" s="21"/>
      <c r="I22" s="21"/>
      <c r="J22" s="21"/>
      <c r="K22" s="21"/>
      <c r="L22" s="26"/>
      <c r="M22" s="23" t="s">
        <v>41</v>
      </c>
      <c r="N22" s="21"/>
      <c r="O22" s="21"/>
      <c r="P22" s="21"/>
      <c r="Q22" s="21"/>
      <c r="R22" s="21"/>
      <c r="S22" s="21"/>
      <c r="T22" s="21"/>
      <c r="U22" s="17"/>
      <c r="V22" s="17"/>
      <c r="W22" s="17"/>
      <c r="X22" s="17"/>
      <c r="Y22" s="21"/>
      <c r="Z22" s="21"/>
      <c r="AA22" s="21"/>
      <c r="AB22" s="21"/>
      <c r="AC22" s="17"/>
      <c r="AD22" s="31" t="s">
        <v>38</v>
      </c>
      <c r="AE22" s="37"/>
      <c r="AF22" s="23" t="s">
        <v>140</v>
      </c>
      <c r="AG22" s="21"/>
      <c r="AH22" s="21"/>
      <c r="AI22" s="21"/>
      <c r="AJ22" s="21"/>
      <c r="AK22" s="19"/>
      <c r="AL22" s="19"/>
      <c r="AM22" s="19"/>
      <c r="AN22" s="19"/>
      <c r="AO22" s="19"/>
      <c r="AP22" s="19"/>
      <c r="AQ22" s="19"/>
      <c r="AR22" s="17"/>
      <c r="AS22" s="17"/>
      <c r="AT22" s="30"/>
      <c r="AU22" s="23" t="s">
        <v>89</v>
      </c>
      <c r="AV22" s="17"/>
      <c r="AW22" s="19"/>
      <c r="AX22" s="19"/>
      <c r="AY22" s="17"/>
      <c r="AZ22" s="17"/>
      <c r="BA22" s="19"/>
      <c r="BB22" s="19"/>
      <c r="BC22" s="19"/>
      <c r="BD22" s="19"/>
      <c r="BE22" s="19"/>
      <c r="BF22" s="19"/>
      <c r="BG22" s="17"/>
      <c r="BH22" s="17"/>
      <c r="BI22" s="19"/>
      <c r="BJ22" s="19"/>
      <c r="BK22" s="27"/>
      <c r="BL22" s="23" t="s">
        <v>90</v>
      </c>
      <c r="BM22" s="19"/>
      <c r="BN22" s="19"/>
      <c r="BO22" s="17"/>
      <c r="BP22" s="17"/>
      <c r="BQ22" s="17"/>
      <c r="BR22" s="17"/>
      <c r="BS22" s="17"/>
      <c r="BT22" s="17"/>
      <c r="BU22" s="17"/>
      <c r="BV22" s="17"/>
      <c r="BW22" s="17"/>
      <c r="BX22" s="17"/>
      <c r="BY22" s="60"/>
      <c r="BZ22" s="23" t="s">
        <v>42</v>
      </c>
      <c r="CA22" s="17"/>
      <c r="CB22" s="17"/>
    </row>
    <row r="23" spans="1:80" ht="4.5" customHeight="1" x14ac:dyDescent="0.2">
      <c r="A23" s="17"/>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7"/>
      <c r="BP23" s="17"/>
      <c r="BQ23" s="17"/>
      <c r="BR23" s="17"/>
      <c r="BS23" s="17"/>
      <c r="BT23" s="17"/>
      <c r="BU23" s="17"/>
      <c r="BV23" s="17"/>
      <c r="BW23" s="17"/>
      <c r="BX23" s="17"/>
      <c r="BY23" s="17"/>
      <c r="BZ23" s="17"/>
      <c r="CA23" s="17"/>
      <c r="CB23" s="17"/>
    </row>
    <row r="24" spans="1:80" ht="9" customHeight="1" x14ac:dyDescent="0.2">
      <c r="A24" s="38"/>
      <c r="B24" s="23"/>
      <c r="C24" s="17"/>
      <c r="D24" s="17"/>
      <c r="E24" s="17"/>
      <c r="F24" s="17"/>
      <c r="G24" s="17"/>
      <c r="H24" s="17"/>
      <c r="I24" s="17"/>
      <c r="J24" s="17"/>
      <c r="K24" s="17"/>
      <c r="L24" s="32" t="s">
        <v>88</v>
      </c>
      <c r="M24" s="23" t="s">
        <v>99</v>
      </c>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31" t="s">
        <v>45</v>
      </c>
      <c r="AU24" s="23" t="s">
        <v>139</v>
      </c>
      <c r="AV24" s="17"/>
      <c r="AW24" s="17"/>
      <c r="AX24" s="17"/>
      <c r="AY24" s="17"/>
      <c r="AZ24" s="17"/>
      <c r="BA24" s="17"/>
      <c r="BB24" s="17"/>
      <c r="BC24" s="17"/>
      <c r="BD24" s="17"/>
      <c r="BE24" s="17"/>
      <c r="BF24" s="17"/>
      <c r="BG24" s="17"/>
      <c r="BH24" s="17"/>
      <c r="BI24" s="17"/>
      <c r="BJ24" s="17"/>
      <c r="BK24" s="68"/>
      <c r="BL24" s="69"/>
      <c r="BM24" s="70"/>
      <c r="BN24" s="70"/>
      <c r="BO24" s="70"/>
      <c r="BP24" s="70"/>
      <c r="BQ24" s="71"/>
      <c r="BR24" s="66"/>
      <c r="BS24" s="67"/>
      <c r="BT24" s="67"/>
      <c r="BU24" s="67"/>
      <c r="BV24" s="67"/>
      <c r="BW24" s="67"/>
      <c r="BX24" s="67"/>
      <c r="BY24" s="17"/>
      <c r="BZ24" s="17"/>
      <c r="CA24" s="17"/>
      <c r="CB24" s="17"/>
    </row>
    <row r="25" spans="1:80" ht="12" customHeight="1" x14ac:dyDescent="0.2">
      <c r="BG25" s="11"/>
      <c r="BH25" s="11"/>
    </row>
    <row r="26" spans="1:80" ht="11.25" customHeight="1" x14ac:dyDescent="0.2">
      <c r="L26" s="179" t="s">
        <v>135</v>
      </c>
      <c r="M26" s="17" t="s">
        <v>138</v>
      </c>
      <c r="N26" s="17"/>
      <c r="O26" s="17"/>
      <c r="P26" s="17"/>
      <c r="Q26" s="17"/>
      <c r="R26" s="17"/>
      <c r="S26" s="17"/>
      <c r="T26" s="17"/>
      <c r="U26" s="17"/>
      <c r="AT26" s="291"/>
      <c r="AV26" s="332" t="s">
        <v>197</v>
      </c>
      <c r="AW26" s="332"/>
      <c r="AX26" s="332"/>
      <c r="AY26" s="332"/>
      <c r="AZ26" s="332"/>
      <c r="BA26" s="332"/>
      <c r="BB26" s="332"/>
      <c r="BC26" s="332"/>
      <c r="BD26" s="332"/>
      <c r="BE26" s="332"/>
      <c r="BF26" s="332"/>
      <c r="BG26" s="332"/>
      <c r="BH26" s="332"/>
      <c r="BI26" s="332"/>
      <c r="BK26" s="293"/>
      <c r="BM26" s="332" t="s">
        <v>199</v>
      </c>
      <c r="BN26" s="332"/>
      <c r="BO26" s="332"/>
      <c r="BP26" s="332"/>
      <c r="BQ26" s="332"/>
      <c r="BR26" s="332"/>
      <c r="BS26" s="332"/>
      <c r="BT26" s="332"/>
      <c r="BU26" s="332"/>
    </row>
    <row r="27" spans="1:80" x14ac:dyDescent="0.2">
      <c r="X27" s="111"/>
      <c r="AJ27" s="390"/>
      <c r="AK27" s="390"/>
    </row>
    <row r="28" spans="1:80" x14ac:dyDescent="0.2">
      <c r="AJ28" s="390"/>
      <c r="AK28" s="390"/>
      <c r="BH28" s="61"/>
      <c r="BI28" s="61"/>
    </row>
  </sheetData>
  <mergeCells count="129">
    <mergeCell ref="AJ27:AK27"/>
    <mergeCell ref="AJ28:AK28"/>
    <mergeCell ref="BO6:BO15"/>
    <mergeCell ref="BU8:BU15"/>
    <mergeCell ref="BV8:BV15"/>
    <mergeCell ref="AJ8:AK15"/>
    <mergeCell ref="AR8:AR15"/>
    <mergeCell ref="AT6:AT9"/>
    <mergeCell ref="AN8:AO9"/>
    <mergeCell ref="AL8:AM15"/>
    <mergeCell ref="BS8:BS15"/>
    <mergeCell ref="BL8:BL15"/>
    <mergeCell ref="BK8:BK15"/>
    <mergeCell ref="BK6:BN7"/>
    <mergeCell ref="BM8:BM15"/>
    <mergeCell ref="BA8:BB15"/>
    <mergeCell ref="AQ6:AS7"/>
    <mergeCell ref="BI8:BI9"/>
    <mergeCell ref="BC8:BD9"/>
    <mergeCell ref="BE6:BF15"/>
    <mergeCell ref="BG8:BG15"/>
    <mergeCell ref="BN8:BN15"/>
    <mergeCell ref="AZ8:AZ15"/>
    <mergeCell ref="BJ6:BJ9"/>
    <mergeCell ref="BC16:BD16"/>
    <mergeCell ref="BA16:BB16"/>
    <mergeCell ref="AL16:AM16"/>
    <mergeCell ref="BE16:BF16"/>
    <mergeCell ref="Q16:R16"/>
    <mergeCell ref="AN19:AO19"/>
    <mergeCell ref="S16:T16"/>
    <mergeCell ref="S19:T19"/>
    <mergeCell ref="U16:V16"/>
    <mergeCell ref="Q17:R17"/>
    <mergeCell ref="Q19:R19"/>
    <mergeCell ref="S17:T17"/>
    <mergeCell ref="U17:V17"/>
    <mergeCell ref="W17:X17"/>
    <mergeCell ref="Y17:Z17"/>
    <mergeCell ref="W16:X16"/>
    <mergeCell ref="Y16:Z16"/>
    <mergeCell ref="AD17:AE17"/>
    <mergeCell ref="AH17:AI17"/>
    <mergeCell ref="AJ17:AK17"/>
    <mergeCell ref="AD16:AE16"/>
    <mergeCell ref="AH16:AI16"/>
    <mergeCell ref="AJ16:AK16"/>
    <mergeCell ref="AH19:AI19"/>
    <mergeCell ref="AN17:AO17"/>
    <mergeCell ref="BA17:BB17"/>
    <mergeCell ref="BC17:BD17"/>
    <mergeCell ref="BE17:BF17"/>
    <mergeCell ref="AL19:AM19"/>
    <mergeCell ref="AN16:AO16"/>
    <mergeCell ref="AL17:AM17"/>
    <mergeCell ref="AC8:AC15"/>
    <mergeCell ref="CB6:CB15"/>
    <mergeCell ref="BT8:BT9"/>
    <mergeCell ref="BR6:BR9"/>
    <mergeCell ref="BZ6:BZ15"/>
    <mergeCell ref="CA6:CA15"/>
    <mergeCell ref="BH8:BH15"/>
    <mergeCell ref="BQ8:BQ15"/>
    <mergeCell ref="BY6:BY9"/>
    <mergeCell ref="BX6:BX9"/>
    <mergeCell ref="BS6:BW7"/>
    <mergeCell ref="BW8:BW9"/>
    <mergeCell ref="BG6:BI7"/>
    <mergeCell ref="AG6:AG9"/>
    <mergeCell ref="AC6:AF7"/>
    <mergeCell ref="AH6:AO7"/>
    <mergeCell ref="AH8:AI9"/>
    <mergeCell ref="L8:L15"/>
    <mergeCell ref="N8:N15"/>
    <mergeCell ref="BP8:BP15"/>
    <mergeCell ref="AU6:AX7"/>
    <mergeCell ref="AF8:AF15"/>
    <mergeCell ref="AQ8:AQ15"/>
    <mergeCell ref="AU8:AU15"/>
    <mergeCell ref="AX8:AX15"/>
    <mergeCell ref="AV8:AV15"/>
    <mergeCell ref="AW8:AW9"/>
    <mergeCell ref="BP6:BQ7"/>
    <mergeCell ref="AP6:AP15"/>
    <mergeCell ref="AY6:BD7"/>
    <mergeCell ref="AY8:AY9"/>
    <mergeCell ref="AS8:AS9"/>
    <mergeCell ref="S8:T9"/>
    <mergeCell ref="U6:V15"/>
    <mergeCell ref="O6:T7"/>
    <mergeCell ref="A6:A9"/>
    <mergeCell ref="G6:I7"/>
    <mergeCell ref="B6:E7"/>
    <mergeCell ref="E8:E9"/>
    <mergeCell ref="J6:J15"/>
    <mergeCell ref="D8:D15"/>
    <mergeCell ref="P8:P15"/>
    <mergeCell ref="W8:X15"/>
    <mergeCell ref="AD8:AE15"/>
    <mergeCell ref="F6:F15"/>
    <mergeCell ref="K6:N7"/>
    <mergeCell ref="B8:B9"/>
    <mergeCell ref="C8:C9"/>
    <mergeCell ref="G8:G15"/>
    <mergeCell ref="H8:H15"/>
    <mergeCell ref="I8:I15"/>
    <mergeCell ref="K8:K15"/>
    <mergeCell ref="Q8:R9"/>
    <mergeCell ref="AB6:AB9"/>
    <mergeCell ref="W6:AA7"/>
    <mergeCell ref="M8:M9"/>
    <mergeCell ref="Y8:Z15"/>
    <mergeCell ref="O8:O9"/>
    <mergeCell ref="AA8:AA15"/>
    <mergeCell ref="Q18:R18"/>
    <mergeCell ref="AL18:AM18"/>
    <mergeCell ref="AN18:AO18"/>
    <mergeCell ref="AJ18:AK18"/>
    <mergeCell ref="BA18:BB18"/>
    <mergeCell ref="BC18:BD18"/>
    <mergeCell ref="BE18:BF18"/>
    <mergeCell ref="AV26:BI26"/>
    <mergeCell ref="BM26:BU26"/>
    <mergeCell ref="W19:X19"/>
    <mergeCell ref="BE19:BF19"/>
    <mergeCell ref="BC19:BD19"/>
    <mergeCell ref="BA19:BB19"/>
    <mergeCell ref="AD19:AE19"/>
    <mergeCell ref="AJ19:AK19"/>
  </mergeCells>
  <phoneticPr fontId="0" type="noConversion"/>
  <printOptions horizontalCentered="1"/>
  <pageMargins left="0.19685039370078741" right="0.27559055118110237" top="0.27559055118110237" bottom="0.39370078740157483" header="0" footer="0"/>
  <pageSetup paperSize="9" scale="9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X109"/>
  <sheetViews>
    <sheetView view="pageBreakPreview" zoomScale="120" zoomScaleNormal="150" zoomScaleSheetLayoutView="120" workbookViewId="0">
      <pane ySplit="11" topLeftCell="A12" activePane="bottomLeft" state="frozen"/>
      <selection pane="bottomLeft" activeCell="U30" sqref="U30"/>
    </sheetView>
  </sheetViews>
  <sheetFormatPr defaultRowHeight="12.75" x14ac:dyDescent="0.2"/>
  <cols>
    <col min="2" max="2" width="51.7109375" customWidth="1"/>
    <col min="3" max="3" width="9.5703125" customWidth="1"/>
    <col min="4" max="6" width="8.7109375" customWidth="1"/>
    <col min="7" max="8" width="5.85546875" customWidth="1"/>
    <col min="9" max="11" width="5.140625" customWidth="1"/>
    <col min="12" max="12" width="4.42578125" hidden="1" customWidth="1"/>
    <col min="13" max="16" width="6.5703125" customWidth="1"/>
    <col min="17" max="17" width="6" customWidth="1"/>
    <col min="18" max="18" width="7.28515625" customWidth="1"/>
    <col min="19" max="19" width="7.140625" customWidth="1"/>
    <col min="20" max="20" width="7.28515625" customWidth="1"/>
    <col min="21" max="21" width="6.42578125" customWidth="1"/>
    <col min="22" max="24" width="7.28515625" customWidth="1"/>
    <col min="25" max="25" width="4.85546875" customWidth="1"/>
    <col min="26" max="26" width="6" customWidth="1"/>
  </cols>
  <sheetData>
    <row r="1" spans="1:31" ht="16.5" customHeight="1" x14ac:dyDescent="0.25">
      <c r="A1" s="393" t="s">
        <v>228</v>
      </c>
      <c r="B1" s="394"/>
      <c r="C1" s="394"/>
      <c r="D1" s="394"/>
      <c r="E1" s="394"/>
      <c r="F1" s="394"/>
      <c r="G1" s="394"/>
      <c r="H1" s="394"/>
      <c r="I1" s="394"/>
      <c r="J1" s="394"/>
      <c r="K1" s="394"/>
      <c r="L1" s="394"/>
      <c r="M1" s="394"/>
      <c r="N1" s="394"/>
      <c r="O1" s="394"/>
      <c r="P1" s="394"/>
      <c r="Q1" s="394"/>
      <c r="R1" s="395"/>
      <c r="S1" s="395"/>
      <c r="T1" s="395"/>
      <c r="U1" s="395"/>
      <c r="V1" s="76"/>
      <c r="W1" s="261"/>
      <c r="X1" s="227"/>
      <c r="Z1" s="111"/>
      <c r="AA1" s="111"/>
      <c r="AB1" s="111"/>
      <c r="AC1" s="111"/>
      <c r="AD1" s="111"/>
      <c r="AE1" s="111"/>
    </row>
    <row r="2" spans="1:31" ht="16.5" customHeight="1" x14ac:dyDescent="0.2">
      <c r="A2" s="405" t="s">
        <v>33</v>
      </c>
      <c r="B2" s="408" t="s">
        <v>59</v>
      </c>
      <c r="C2" s="411" t="s">
        <v>60</v>
      </c>
      <c r="D2" s="412"/>
      <c r="E2" s="401" t="s">
        <v>188</v>
      </c>
      <c r="F2" s="401" t="s">
        <v>189</v>
      </c>
      <c r="G2" s="401" t="s">
        <v>148</v>
      </c>
      <c r="H2" s="417" t="s">
        <v>154</v>
      </c>
      <c r="I2" s="404"/>
      <c r="J2" s="404"/>
      <c r="K2" s="404"/>
      <c r="L2" s="404"/>
      <c r="M2" s="404"/>
      <c r="N2" s="404"/>
      <c r="O2" s="404"/>
      <c r="P2" s="404"/>
      <c r="Q2" s="418"/>
      <c r="R2" s="411" t="s">
        <v>101</v>
      </c>
      <c r="S2" s="422"/>
      <c r="T2" s="422"/>
      <c r="U2" s="422"/>
      <c r="V2" s="422"/>
      <c r="W2" s="422"/>
      <c r="X2" s="422"/>
      <c r="Z2" s="111"/>
      <c r="AA2" s="111"/>
      <c r="AB2" s="111"/>
      <c r="AC2" s="111"/>
      <c r="AD2" s="111"/>
      <c r="AE2" s="111"/>
    </row>
    <row r="3" spans="1:31" s="6" customFormat="1" ht="10.9" customHeight="1" x14ac:dyDescent="0.2">
      <c r="A3" s="406"/>
      <c r="B3" s="409"/>
      <c r="C3" s="413"/>
      <c r="D3" s="414"/>
      <c r="E3" s="402"/>
      <c r="F3" s="402"/>
      <c r="G3" s="402"/>
      <c r="H3" s="401" t="s">
        <v>100</v>
      </c>
      <c r="I3" s="417" t="s">
        <v>155</v>
      </c>
      <c r="J3" s="404"/>
      <c r="K3" s="404"/>
      <c r="L3" s="404"/>
      <c r="M3" s="404"/>
      <c r="N3" s="418"/>
      <c r="O3" s="425" t="s">
        <v>151</v>
      </c>
      <c r="P3" s="425" t="s">
        <v>152</v>
      </c>
      <c r="Q3" s="419" t="s">
        <v>146</v>
      </c>
      <c r="R3" s="413"/>
      <c r="S3" s="423"/>
      <c r="T3" s="423"/>
      <c r="U3" s="423"/>
      <c r="V3" s="423"/>
      <c r="W3" s="423"/>
      <c r="X3" s="423"/>
      <c r="AA3" s="108"/>
      <c r="AB3" s="108"/>
      <c r="AC3" s="108"/>
      <c r="AD3" s="108"/>
      <c r="AE3" s="75"/>
    </row>
    <row r="4" spans="1:31" s="6" customFormat="1" ht="10.9" customHeight="1" x14ac:dyDescent="0.2">
      <c r="A4" s="406"/>
      <c r="B4" s="409"/>
      <c r="C4" s="413"/>
      <c r="D4" s="414"/>
      <c r="E4" s="402"/>
      <c r="F4" s="402"/>
      <c r="G4" s="402"/>
      <c r="H4" s="402"/>
      <c r="I4" s="404" t="s">
        <v>153</v>
      </c>
      <c r="J4" s="404"/>
      <c r="K4" s="404"/>
      <c r="L4" s="404"/>
      <c r="M4" s="404"/>
      <c r="N4" s="404"/>
      <c r="O4" s="426"/>
      <c r="P4" s="426"/>
      <c r="Q4" s="420"/>
      <c r="R4" s="413"/>
      <c r="S4" s="423"/>
      <c r="T4" s="423"/>
      <c r="U4" s="423"/>
      <c r="V4" s="423"/>
      <c r="W4" s="423"/>
      <c r="X4" s="423"/>
      <c r="AA4" s="108"/>
      <c r="AB4" s="108"/>
      <c r="AC4" s="108"/>
      <c r="AD4" s="108"/>
      <c r="AE4" s="75"/>
    </row>
    <row r="5" spans="1:31" s="6" customFormat="1" ht="10.15" customHeight="1" x14ac:dyDescent="0.2">
      <c r="A5" s="406"/>
      <c r="B5" s="409"/>
      <c r="C5" s="413"/>
      <c r="D5" s="414"/>
      <c r="E5" s="402"/>
      <c r="F5" s="402"/>
      <c r="G5" s="402"/>
      <c r="H5" s="402"/>
      <c r="I5" s="443" t="s">
        <v>149</v>
      </c>
      <c r="J5" s="417" t="s">
        <v>145</v>
      </c>
      <c r="K5" s="404"/>
      <c r="L5" s="404"/>
      <c r="M5" s="404"/>
      <c r="N5" s="418"/>
      <c r="O5" s="426"/>
      <c r="P5" s="426"/>
      <c r="Q5" s="420"/>
      <c r="R5" s="415"/>
      <c r="S5" s="424"/>
      <c r="T5" s="424"/>
      <c r="U5" s="424"/>
      <c r="V5" s="424"/>
      <c r="W5" s="424"/>
      <c r="X5" s="424"/>
      <c r="AA5" s="108"/>
      <c r="AB5" s="108"/>
      <c r="AC5" s="108"/>
      <c r="AD5" s="108"/>
      <c r="AE5" s="75"/>
    </row>
    <row r="6" spans="1:31" s="6" customFormat="1" ht="12" customHeight="1" x14ac:dyDescent="0.2">
      <c r="A6" s="406"/>
      <c r="B6" s="409"/>
      <c r="C6" s="413"/>
      <c r="D6" s="414"/>
      <c r="E6" s="402"/>
      <c r="F6" s="402"/>
      <c r="G6" s="402"/>
      <c r="H6" s="402"/>
      <c r="I6" s="444"/>
      <c r="J6" s="425" t="s">
        <v>200</v>
      </c>
      <c r="K6" s="402" t="s">
        <v>201</v>
      </c>
      <c r="L6" s="294"/>
      <c r="M6" s="427" t="s">
        <v>150</v>
      </c>
      <c r="N6" s="446" t="s">
        <v>64</v>
      </c>
      <c r="O6" s="426"/>
      <c r="P6" s="426"/>
      <c r="Q6" s="420"/>
      <c r="R6" s="396" t="s">
        <v>61</v>
      </c>
      <c r="S6" s="397"/>
      <c r="T6" s="396" t="s">
        <v>107</v>
      </c>
      <c r="U6" s="397"/>
      <c r="V6" s="451" t="s">
        <v>108</v>
      </c>
      <c r="W6" s="452"/>
      <c r="X6" s="228"/>
    </row>
    <row r="7" spans="1:31" s="6" customFormat="1" ht="10.5" customHeight="1" x14ac:dyDescent="0.2">
      <c r="A7" s="406"/>
      <c r="B7" s="409"/>
      <c r="C7" s="413"/>
      <c r="D7" s="414"/>
      <c r="E7" s="402"/>
      <c r="F7" s="402"/>
      <c r="G7" s="402"/>
      <c r="H7" s="402"/>
      <c r="I7" s="444"/>
      <c r="J7" s="426"/>
      <c r="K7" s="402"/>
      <c r="L7" s="398" t="s">
        <v>63</v>
      </c>
      <c r="M7" s="448"/>
      <c r="N7" s="446"/>
      <c r="O7" s="426"/>
      <c r="P7" s="426"/>
      <c r="Q7" s="420"/>
      <c r="R7" s="46" t="s">
        <v>65</v>
      </c>
      <c r="S7" s="46" t="s">
        <v>66</v>
      </c>
      <c r="T7" s="46" t="s">
        <v>67</v>
      </c>
      <c r="U7" s="46" t="s">
        <v>68</v>
      </c>
      <c r="V7" s="186" t="s">
        <v>136</v>
      </c>
      <c r="W7" s="229" t="s">
        <v>194</v>
      </c>
      <c r="X7" s="229"/>
    </row>
    <row r="8" spans="1:31" s="6" customFormat="1" ht="9.75" hidden="1" customHeight="1" x14ac:dyDescent="0.2">
      <c r="A8" s="406"/>
      <c r="B8" s="409"/>
      <c r="C8" s="413"/>
      <c r="D8" s="414"/>
      <c r="E8" s="402"/>
      <c r="F8" s="402"/>
      <c r="G8" s="402"/>
      <c r="H8" s="402"/>
      <c r="I8" s="444"/>
      <c r="J8" s="426"/>
      <c r="K8" s="402"/>
      <c r="L8" s="399"/>
      <c r="M8" s="448"/>
      <c r="N8" s="446"/>
      <c r="O8" s="426"/>
      <c r="P8" s="426"/>
      <c r="Q8" s="420"/>
      <c r="R8" s="77" t="s">
        <v>69</v>
      </c>
      <c r="S8" s="77" t="s">
        <v>70</v>
      </c>
      <c r="T8" s="77" t="s">
        <v>69</v>
      </c>
      <c r="U8" s="77" t="s">
        <v>70</v>
      </c>
      <c r="V8" s="77" t="s">
        <v>69</v>
      </c>
      <c r="W8" s="77"/>
      <c r="X8" s="77"/>
    </row>
    <row r="9" spans="1:31" s="6" customFormat="1" ht="4.5" hidden="1" customHeight="1" x14ac:dyDescent="0.2">
      <c r="A9" s="406"/>
      <c r="B9" s="409"/>
      <c r="C9" s="415"/>
      <c r="D9" s="416"/>
      <c r="E9" s="402"/>
      <c r="F9" s="402"/>
      <c r="G9" s="402"/>
      <c r="H9" s="402"/>
      <c r="I9" s="444"/>
      <c r="J9" s="426"/>
      <c r="K9" s="402"/>
      <c r="L9" s="400"/>
      <c r="M9" s="448"/>
      <c r="N9" s="446"/>
      <c r="O9" s="426"/>
      <c r="P9" s="426"/>
      <c r="Q9" s="420"/>
      <c r="R9" s="78">
        <v>17</v>
      </c>
      <c r="S9" s="78">
        <v>22</v>
      </c>
      <c r="T9" s="78">
        <v>16</v>
      </c>
      <c r="U9" s="78">
        <v>19</v>
      </c>
      <c r="V9" s="78">
        <v>24</v>
      </c>
      <c r="W9" s="78"/>
      <c r="X9" s="78"/>
    </row>
    <row r="10" spans="1:31" s="6" customFormat="1" ht="57" customHeight="1" x14ac:dyDescent="0.2">
      <c r="A10" s="407"/>
      <c r="B10" s="410"/>
      <c r="C10" s="230" t="s">
        <v>144</v>
      </c>
      <c r="D10" s="231" t="s">
        <v>143</v>
      </c>
      <c r="E10" s="403"/>
      <c r="F10" s="403"/>
      <c r="G10" s="403"/>
      <c r="H10" s="403"/>
      <c r="I10" s="445"/>
      <c r="J10" s="427"/>
      <c r="K10" s="403"/>
      <c r="L10" s="213"/>
      <c r="M10" s="448"/>
      <c r="N10" s="447"/>
      <c r="O10" s="427"/>
      <c r="P10" s="427"/>
      <c r="Q10" s="421"/>
      <c r="R10" s="78" t="s">
        <v>158</v>
      </c>
      <c r="S10" s="78" t="s">
        <v>147</v>
      </c>
      <c r="T10" s="78"/>
      <c r="U10" s="78"/>
      <c r="V10" s="78"/>
      <c r="W10" s="78"/>
      <c r="X10" s="78"/>
    </row>
    <row r="11" spans="1:31" s="9" customFormat="1" ht="9.75" customHeight="1" x14ac:dyDescent="0.2">
      <c r="A11" s="5">
        <v>1</v>
      </c>
      <c r="B11" s="12">
        <v>2</v>
      </c>
      <c r="C11" s="12">
        <v>3</v>
      </c>
      <c r="D11" s="214">
        <v>4</v>
      </c>
      <c r="E11" s="214"/>
      <c r="F11" s="214"/>
      <c r="G11" s="12">
        <v>5</v>
      </c>
      <c r="H11" s="12">
        <v>6</v>
      </c>
      <c r="I11" s="220">
        <v>7</v>
      </c>
      <c r="J11" s="220"/>
      <c r="K11" s="12">
        <v>8</v>
      </c>
      <c r="L11" s="12">
        <v>7</v>
      </c>
      <c r="M11" s="12">
        <v>9</v>
      </c>
      <c r="N11" s="12">
        <v>10</v>
      </c>
      <c r="O11" s="12">
        <v>11</v>
      </c>
      <c r="P11" s="12">
        <v>12</v>
      </c>
      <c r="Q11" s="13" t="s">
        <v>156</v>
      </c>
      <c r="R11" s="79">
        <v>14</v>
      </c>
      <c r="S11" s="79">
        <v>15</v>
      </c>
      <c r="T11" s="79">
        <v>16</v>
      </c>
      <c r="U11" s="79">
        <v>17</v>
      </c>
      <c r="V11" s="79">
        <v>18</v>
      </c>
      <c r="W11" s="79"/>
      <c r="X11" s="79">
        <v>19</v>
      </c>
    </row>
    <row r="12" spans="1:31" s="9" customFormat="1" ht="9.75" customHeight="1" x14ac:dyDescent="0.2">
      <c r="A12" s="98" t="s">
        <v>104</v>
      </c>
      <c r="B12" s="99" t="s">
        <v>105</v>
      </c>
      <c r="C12" s="99"/>
      <c r="D12" s="215"/>
      <c r="E12" s="215"/>
      <c r="F12" s="215"/>
      <c r="G12" s="225">
        <f>G13+G27</f>
        <v>1476</v>
      </c>
      <c r="H12" s="225"/>
      <c r="I12" s="225">
        <f>I13+I27</f>
        <v>1404</v>
      </c>
      <c r="J12" s="225">
        <f>J13+J27</f>
        <v>852</v>
      </c>
      <c r="K12" s="100"/>
      <c r="L12" s="100"/>
      <c r="M12" s="100">
        <f>M13+M23+M26</f>
        <v>565</v>
      </c>
      <c r="N12" s="100"/>
      <c r="O12" s="100"/>
      <c r="P12" s="100"/>
      <c r="Q12" s="260">
        <f>Q13+Q23</f>
        <v>72</v>
      </c>
      <c r="R12" s="100">
        <f>R13+R23+R26</f>
        <v>578</v>
      </c>
      <c r="S12" s="100">
        <f>S13+S27</f>
        <v>794</v>
      </c>
      <c r="T12" s="101"/>
      <c r="U12" s="101"/>
      <c r="V12" s="101"/>
      <c r="W12" s="101"/>
      <c r="X12" s="101"/>
      <c r="Y12" s="110"/>
    </row>
    <row r="13" spans="1:31" s="9" customFormat="1" ht="30" customHeight="1" x14ac:dyDescent="0.2">
      <c r="A13" s="124" t="s">
        <v>202</v>
      </c>
      <c r="B13" s="226" t="s">
        <v>203</v>
      </c>
      <c r="C13" s="125"/>
      <c r="D13" s="216"/>
      <c r="E13" s="216"/>
      <c r="F13" s="216"/>
      <c r="G13" s="103">
        <f>G14+G15+G16+G17+G18+G19+G20+G21+G22+G23+G24+G25+G26</f>
        <v>1444</v>
      </c>
      <c r="H13" s="103">
        <f>H14+H15+H16+H17+H18+H19+H20+H21+H22+H23+H24+H25+H26</f>
        <v>0</v>
      </c>
      <c r="I13" s="221">
        <f>I14+I15+I16+I17+I18+I19+I20+I21+I22+I23+I24+I25+I26</f>
        <v>1372</v>
      </c>
      <c r="J13" s="221">
        <f>J14+J15+J16+J17+J18+J19+J20+J21+J22+J23+J24+J25+J26</f>
        <v>840</v>
      </c>
      <c r="K13" s="104"/>
      <c r="L13" s="104">
        <f>L14+L15+L16+L17+L18+L19+L20+L21+L22+L23+L24+L25+L26</f>
        <v>0</v>
      </c>
      <c r="M13" s="104">
        <f>M14+M15+M16+M17+M18+M19+M20+M21+M22+M23+M24+M25+M26</f>
        <v>532</v>
      </c>
      <c r="N13" s="104">
        <f>N14+N15+N16+N17+N18+N19+N20+N21+N22+N23+N24+N25+N26</f>
        <v>0</v>
      </c>
      <c r="O13" s="104"/>
      <c r="P13" s="104">
        <f>P14+P15+P16+P17+P18+P19+P20+P21+P22+P24+P25</f>
        <v>0</v>
      </c>
      <c r="Q13" s="259">
        <f>Q14+Q15+Q16+Q17+Q18+Q19+Q20+Q21+Q22+Q23+Q24+Q26</f>
        <v>72</v>
      </c>
      <c r="R13" s="105">
        <f>R14+R15+R16+R17+R18+R19+R20+R21+R22+R23+R24+R25+R26</f>
        <v>578</v>
      </c>
      <c r="S13" s="105">
        <f>S14+S15+S16+S17+S18+S19+S20+S21+S22+S23+S24+S25+S26</f>
        <v>794</v>
      </c>
      <c r="T13" s="102"/>
      <c r="U13" s="102"/>
      <c r="V13" s="102"/>
      <c r="W13" s="102"/>
      <c r="X13" s="102"/>
      <c r="Y13" s="110"/>
    </row>
    <row r="14" spans="1:31" s="9" customFormat="1" ht="9.75" customHeight="1" x14ac:dyDescent="0.2">
      <c r="A14" s="106" t="s">
        <v>204</v>
      </c>
      <c r="B14" s="295" t="s">
        <v>205</v>
      </c>
      <c r="C14" s="296" t="s">
        <v>206</v>
      </c>
      <c r="D14" s="297"/>
      <c r="E14" s="297"/>
      <c r="F14" s="297"/>
      <c r="G14" s="298">
        <v>72</v>
      </c>
      <c r="H14" s="298"/>
      <c r="I14" s="299">
        <v>72</v>
      </c>
      <c r="J14" s="299">
        <v>40</v>
      </c>
      <c r="K14" s="300"/>
      <c r="L14" s="300"/>
      <c r="M14" s="300">
        <v>32</v>
      </c>
      <c r="N14" s="300"/>
      <c r="O14" s="300"/>
      <c r="P14" s="300"/>
      <c r="Q14" s="301"/>
      <c r="R14" s="107">
        <v>28</v>
      </c>
      <c r="S14" s="107">
        <v>44</v>
      </c>
      <c r="T14" s="107"/>
      <c r="U14" s="107"/>
      <c r="V14" s="107"/>
      <c r="W14" s="107"/>
      <c r="X14" s="107"/>
      <c r="Y14" s="110"/>
    </row>
    <row r="15" spans="1:31" s="9" customFormat="1" ht="9.75" customHeight="1" x14ac:dyDescent="0.2">
      <c r="A15" s="106" t="s">
        <v>207</v>
      </c>
      <c r="B15" s="295" t="s">
        <v>142</v>
      </c>
      <c r="C15" s="296" t="s">
        <v>206</v>
      </c>
      <c r="D15" s="297"/>
      <c r="E15" s="297"/>
      <c r="F15" s="297"/>
      <c r="G15" s="298">
        <v>108</v>
      </c>
      <c r="H15" s="298"/>
      <c r="I15" s="299">
        <v>108</v>
      </c>
      <c r="J15" s="299">
        <v>88</v>
      </c>
      <c r="K15" s="300"/>
      <c r="L15" s="300"/>
      <c r="M15" s="300">
        <v>20</v>
      </c>
      <c r="N15" s="300"/>
      <c r="O15" s="300"/>
      <c r="P15" s="300"/>
      <c r="Q15" s="301"/>
      <c r="R15" s="107">
        <v>42</v>
      </c>
      <c r="S15" s="107">
        <v>66</v>
      </c>
      <c r="T15" s="107"/>
      <c r="U15" s="107"/>
      <c r="V15" s="107"/>
      <c r="W15" s="107"/>
      <c r="X15" s="107"/>
      <c r="Y15" s="110"/>
    </row>
    <row r="16" spans="1:31" s="9" customFormat="1" ht="9.75" customHeight="1" x14ac:dyDescent="0.2">
      <c r="A16" s="106" t="s">
        <v>208</v>
      </c>
      <c r="B16" s="295" t="s">
        <v>49</v>
      </c>
      <c r="C16" s="296" t="s">
        <v>206</v>
      </c>
      <c r="D16" s="297"/>
      <c r="E16" s="297"/>
      <c r="F16" s="297"/>
      <c r="G16" s="298">
        <v>134</v>
      </c>
      <c r="H16" s="298"/>
      <c r="I16" s="299">
        <v>134</v>
      </c>
      <c r="J16" s="299">
        <v>114</v>
      </c>
      <c r="K16" s="300"/>
      <c r="L16" s="300"/>
      <c r="M16" s="300">
        <v>20</v>
      </c>
      <c r="N16" s="300"/>
      <c r="O16" s="300"/>
      <c r="P16" s="300"/>
      <c r="Q16" s="301"/>
      <c r="R16" s="107">
        <v>68</v>
      </c>
      <c r="S16" s="107">
        <v>66</v>
      </c>
      <c r="T16" s="107"/>
      <c r="U16" s="302"/>
      <c r="V16" s="302"/>
      <c r="W16" s="302"/>
      <c r="X16" s="302"/>
      <c r="Y16" s="110"/>
    </row>
    <row r="17" spans="1:128" s="9" customFormat="1" ht="9.75" customHeight="1" x14ac:dyDescent="0.2">
      <c r="A17" s="106" t="s">
        <v>209</v>
      </c>
      <c r="B17" s="295" t="s">
        <v>157</v>
      </c>
      <c r="C17" s="296" t="s">
        <v>206</v>
      </c>
      <c r="D17" s="297"/>
      <c r="E17" s="297"/>
      <c r="F17" s="297"/>
      <c r="G17" s="298">
        <v>72</v>
      </c>
      <c r="H17" s="298"/>
      <c r="I17" s="299">
        <v>72</v>
      </c>
      <c r="J17" s="299">
        <v>56</v>
      </c>
      <c r="K17" s="300"/>
      <c r="L17" s="300"/>
      <c r="M17" s="300">
        <v>16</v>
      </c>
      <c r="N17" s="300"/>
      <c r="O17" s="300"/>
      <c r="P17" s="300"/>
      <c r="Q17" s="301"/>
      <c r="R17" s="107">
        <v>28</v>
      </c>
      <c r="S17" s="107">
        <v>44</v>
      </c>
      <c r="T17" s="107"/>
      <c r="U17" s="302"/>
      <c r="V17" s="302"/>
      <c r="W17" s="302"/>
      <c r="X17" s="302"/>
      <c r="Y17" s="110"/>
    </row>
    <row r="18" spans="1:128" s="9" customFormat="1" ht="9.75" customHeight="1" x14ac:dyDescent="0.2">
      <c r="A18" s="106" t="s">
        <v>210</v>
      </c>
      <c r="B18" s="295" t="s">
        <v>211</v>
      </c>
      <c r="C18" s="296" t="s">
        <v>206</v>
      </c>
      <c r="D18" s="297"/>
      <c r="E18" s="297"/>
      <c r="F18" s="297"/>
      <c r="G18" s="298">
        <v>72</v>
      </c>
      <c r="H18" s="298"/>
      <c r="I18" s="299">
        <v>72</v>
      </c>
      <c r="J18" s="299">
        <v>52</v>
      </c>
      <c r="K18" s="300"/>
      <c r="L18" s="300"/>
      <c r="M18" s="300">
        <v>20</v>
      </c>
      <c r="N18" s="300"/>
      <c r="O18" s="300"/>
      <c r="P18" s="300"/>
      <c r="Q18" s="301"/>
      <c r="R18" s="107">
        <v>28</v>
      </c>
      <c r="S18" s="107">
        <v>44</v>
      </c>
      <c r="T18" s="107"/>
      <c r="U18" s="302"/>
      <c r="V18" s="302"/>
      <c r="W18" s="302"/>
      <c r="X18" s="302"/>
      <c r="Y18" s="110"/>
    </row>
    <row r="19" spans="1:128" s="9" customFormat="1" ht="9.75" customHeight="1" x14ac:dyDescent="0.2">
      <c r="A19" s="106" t="s">
        <v>212</v>
      </c>
      <c r="B19" s="295" t="s">
        <v>35</v>
      </c>
      <c r="C19" s="296" t="s">
        <v>213</v>
      </c>
      <c r="D19" s="297"/>
      <c r="E19" s="297"/>
      <c r="F19" s="297"/>
      <c r="G19" s="298">
        <v>72</v>
      </c>
      <c r="H19" s="298"/>
      <c r="I19" s="299">
        <v>72</v>
      </c>
      <c r="J19" s="299">
        <v>2</v>
      </c>
      <c r="K19" s="300"/>
      <c r="L19" s="300"/>
      <c r="M19" s="300">
        <v>70</v>
      </c>
      <c r="N19" s="300"/>
      <c r="O19" s="300"/>
      <c r="P19" s="300"/>
      <c r="Q19" s="301"/>
      <c r="R19" s="107">
        <v>28</v>
      </c>
      <c r="S19" s="107">
        <v>44</v>
      </c>
      <c r="T19" s="107"/>
      <c r="U19" s="302"/>
      <c r="V19" s="302"/>
      <c r="W19" s="302"/>
      <c r="X19" s="302"/>
      <c r="Y19" s="110"/>
    </row>
    <row r="20" spans="1:128" s="9" customFormat="1" ht="9.75" customHeight="1" x14ac:dyDescent="0.2">
      <c r="A20" s="106" t="s">
        <v>214</v>
      </c>
      <c r="B20" s="295" t="s">
        <v>44</v>
      </c>
      <c r="C20" s="296"/>
      <c r="D20" s="297" t="s">
        <v>215</v>
      </c>
      <c r="E20" s="297"/>
      <c r="F20" s="297"/>
      <c r="G20" s="298">
        <v>324</v>
      </c>
      <c r="H20" s="298"/>
      <c r="I20" s="299">
        <v>300</v>
      </c>
      <c r="J20" s="299">
        <v>140</v>
      </c>
      <c r="K20" s="300">
        <v>0</v>
      </c>
      <c r="L20" s="300"/>
      <c r="M20" s="300">
        <v>160</v>
      </c>
      <c r="N20" s="300"/>
      <c r="O20" s="300"/>
      <c r="P20" s="300"/>
      <c r="Q20" s="301" t="s">
        <v>159</v>
      </c>
      <c r="R20" s="107">
        <v>124</v>
      </c>
      <c r="S20" s="107">
        <v>176</v>
      </c>
      <c r="T20" s="107"/>
      <c r="U20" s="107"/>
      <c r="V20" s="107"/>
      <c r="W20" s="107"/>
      <c r="X20" s="107"/>
      <c r="Y20" s="110"/>
    </row>
    <row r="21" spans="1:128" s="9" customFormat="1" ht="9.75" customHeight="1" x14ac:dyDescent="0.2">
      <c r="A21" s="106" t="s">
        <v>216</v>
      </c>
      <c r="B21" s="295" t="s">
        <v>217</v>
      </c>
      <c r="C21" s="296"/>
      <c r="D21" s="297" t="s">
        <v>215</v>
      </c>
      <c r="E21" s="297"/>
      <c r="F21" s="297"/>
      <c r="G21" s="298">
        <v>158</v>
      </c>
      <c r="H21" s="298"/>
      <c r="I21" s="299">
        <v>134</v>
      </c>
      <c r="J21" s="299">
        <v>74</v>
      </c>
      <c r="K21" s="300">
        <v>0</v>
      </c>
      <c r="L21" s="300"/>
      <c r="M21" s="300">
        <v>60</v>
      </c>
      <c r="N21" s="300"/>
      <c r="O21" s="300"/>
      <c r="P21" s="300"/>
      <c r="Q21" s="301" t="s">
        <v>159</v>
      </c>
      <c r="R21" s="107">
        <v>68</v>
      </c>
      <c r="S21" s="107">
        <v>66</v>
      </c>
      <c r="T21" s="107"/>
      <c r="U21" s="107"/>
      <c r="V21" s="107"/>
      <c r="W21" s="107"/>
      <c r="X21" s="107"/>
      <c r="Y21" s="110"/>
    </row>
    <row r="22" spans="1:128" s="9" customFormat="1" ht="9.75" customHeight="1" x14ac:dyDescent="0.2">
      <c r="A22" s="106" t="s">
        <v>218</v>
      </c>
      <c r="B22" s="295" t="s">
        <v>36</v>
      </c>
      <c r="C22" s="296" t="s">
        <v>213</v>
      </c>
      <c r="D22" s="297"/>
      <c r="E22" s="297"/>
      <c r="F22" s="297"/>
      <c r="G22" s="298">
        <v>72</v>
      </c>
      <c r="H22" s="298"/>
      <c r="I22" s="299">
        <v>72</v>
      </c>
      <c r="J22" s="299">
        <v>20</v>
      </c>
      <c r="K22" s="300"/>
      <c r="L22" s="300"/>
      <c r="M22" s="300">
        <v>52</v>
      </c>
      <c r="N22" s="300"/>
      <c r="O22" s="300"/>
      <c r="P22" s="300"/>
      <c r="Q22" s="301"/>
      <c r="R22" s="107">
        <v>28</v>
      </c>
      <c r="S22" s="107">
        <v>44</v>
      </c>
      <c r="T22" s="107"/>
      <c r="U22" s="107"/>
      <c r="V22" s="107"/>
      <c r="W22" s="107"/>
      <c r="X22" s="107"/>
      <c r="Y22" s="110"/>
    </row>
    <row r="23" spans="1:128" s="9" customFormat="1" ht="9.75" customHeight="1" x14ac:dyDescent="0.2">
      <c r="A23" s="106" t="s">
        <v>219</v>
      </c>
      <c r="B23" s="295" t="s">
        <v>106</v>
      </c>
      <c r="C23" s="296" t="s">
        <v>190</v>
      </c>
      <c r="D23" s="297"/>
      <c r="E23" s="297"/>
      <c r="F23" s="297"/>
      <c r="G23" s="298">
        <v>68</v>
      </c>
      <c r="H23" s="298"/>
      <c r="I23" s="299">
        <v>68</v>
      </c>
      <c r="J23" s="299">
        <v>58</v>
      </c>
      <c r="K23" s="300"/>
      <c r="L23" s="300"/>
      <c r="M23" s="300">
        <v>10</v>
      </c>
      <c r="N23" s="300"/>
      <c r="O23" s="300"/>
      <c r="P23" s="300"/>
      <c r="Q23" s="300"/>
      <c r="R23" s="107"/>
      <c r="S23" s="107">
        <v>68</v>
      </c>
      <c r="T23" s="107"/>
      <c r="U23" s="107"/>
      <c r="V23" s="107"/>
      <c r="W23" s="107"/>
      <c r="X23" s="107"/>
      <c r="Y23" s="110"/>
    </row>
    <row r="24" spans="1:128" s="9" customFormat="1" ht="9.75" customHeight="1" x14ac:dyDescent="0.2">
      <c r="A24" s="106" t="s">
        <v>220</v>
      </c>
      <c r="B24" s="295" t="s">
        <v>191</v>
      </c>
      <c r="C24" s="296"/>
      <c r="D24" s="297" t="s">
        <v>215</v>
      </c>
      <c r="E24" s="297"/>
      <c r="F24" s="297"/>
      <c r="G24" s="298">
        <v>158</v>
      </c>
      <c r="H24" s="298"/>
      <c r="I24" s="299">
        <v>134</v>
      </c>
      <c r="J24" s="299">
        <v>108</v>
      </c>
      <c r="K24" s="300">
        <v>0</v>
      </c>
      <c r="L24" s="300"/>
      <c r="M24" s="300">
        <v>26</v>
      </c>
      <c r="N24" s="300"/>
      <c r="O24" s="300"/>
      <c r="P24" s="300"/>
      <c r="Q24" s="301" t="s">
        <v>159</v>
      </c>
      <c r="R24" s="107">
        <v>68</v>
      </c>
      <c r="S24" s="107">
        <v>66</v>
      </c>
      <c r="T24" s="107"/>
      <c r="U24" s="107"/>
      <c r="V24" s="107"/>
      <c r="W24" s="107"/>
      <c r="X24" s="107"/>
      <c r="Y24" s="109"/>
    </row>
    <row r="25" spans="1:128" s="9" customFormat="1" ht="9.75" customHeight="1" x14ac:dyDescent="0.2">
      <c r="A25" s="106" t="s">
        <v>221</v>
      </c>
      <c r="B25" s="295" t="s">
        <v>193</v>
      </c>
      <c r="C25" s="296" t="s">
        <v>222</v>
      </c>
      <c r="D25" s="303"/>
      <c r="E25" s="303"/>
      <c r="F25" s="303"/>
      <c r="G25" s="298">
        <v>68</v>
      </c>
      <c r="H25" s="298"/>
      <c r="I25" s="299">
        <v>68</v>
      </c>
      <c r="J25" s="299">
        <v>45</v>
      </c>
      <c r="K25" s="300"/>
      <c r="L25" s="300"/>
      <c r="M25" s="300">
        <v>23</v>
      </c>
      <c r="N25" s="300"/>
      <c r="O25" s="300"/>
      <c r="P25" s="300"/>
      <c r="Q25" s="301"/>
      <c r="R25" s="107">
        <v>68</v>
      </c>
      <c r="S25" s="107"/>
      <c r="T25" s="107"/>
      <c r="U25" s="107"/>
      <c r="V25" s="107"/>
      <c r="W25" s="107"/>
      <c r="X25" s="107"/>
      <c r="Y25" s="109"/>
    </row>
    <row r="26" spans="1:128" s="6" customFormat="1" ht="10.5" customHeight="1" x14ac:dyDescent="0.2">
      <c r="A26" s="106" t="s">
        <v>223</v>
      </c>
      <c r="B26" s="295" t="s">
        <v>192</v>
      </c>
      <c r="C26" s="296" t="s">
        <v>190</v>
      </c>
      <c r="D26" s="297"/>
      <c r="E26" s="297"/>
      <c r="F26" s="297"/>
      <c r="G26" s="298">
        <v>66</v>
      </c>
      <c r="H26" s="298"/>
      <c r="I26" s="299">
        <v>66</v>
      </c>
      <c r="J26" s="299">
        <v>43</v>
      </c>
      <c r="K26" s="300"/>
      <c r="L26" s="300"/>
      <c r="M26" s="300">
        <v>23</v>
      </c>
      <c r="N26" s="300"/>
      <c r="O26" s="300"/>
      <c r="P26" s="300"/>
      <c r="Q26" s="301"/>
      <c r="R26" s="107"/>
      <c r="S26" s="107">
        <v>66</v>
      </c>
      <c r="T26" s="107"/>
      <c r="U26" s="302"/>
      <c r="V26" s="302"/>
      <c r="W26" s="302"/>
      <c r="X26" s="302"/>
    </row>
    <row r="27" spans="1:128" s="6" customFormat="1" ht="9.75" customHeight="1" x14ac:dyDescent="0.2">
      <c r="A27" s="306" t="s">
        <v>224</v>
      </c>
      <c r="B27" s="307" t="s">
        <v>225</v>
      </c>
      <c r="C27" s="308"/>
      <c r="D27" s="309"/>
      <c r="E27" s="309"/>
      <c r="F27" s="309"/>
      <c r="G27" s="310">
        <f>G28</f>
        <v>32</v>
      </c>
      <c r="H27" s="310">
        <f>H28</f>
        <v>0</v>
      </c>
      <c r="I27" s="311">
        <f>I28</f>
        <v>32</v>
      </c>
      <c r="J27" s="311">
        <f>J28</f>
        <v>12</v>
      </c>
      <c r="K27" s="312"/>
      <c r="L27" s="312">
        <f>L28</f>
        <v>0</v>
      </c>
      <c r="M27" s="312">
        <f>M28</f>
        <v>20</v>
      </c>
      <c r="N27" s="312">
        <f>N28</f>
        <v>0</v>
      </c>
      <c r="O27" s="312"/>
      <c r="P27" s="312">
        <f>P28</f>
        <v>0</v>
      </c>
      <c r="Q27" s="313"/>
      <c r="R27" s="314">
        <f>R28</f>
        <v>32</v>
      </c>
      <c r="S27" s="314"/>
      <c r="T27" s="314"/>
      <c r="U27" s="315"/>
      <c r="V27" s="315"/>
      <c r="W27" s="315"/>
      <c r="X27" s="315"/>
      <c r="Y27" s="73"/>
    </row>
    <row r="28" spans="1:128" s="6" customFormat="1" ht="9.75" customHeight="1" x14ac:dyDescent="0.2">
      <c r="A28" s="304" t="s">
        <v>226</v>
      </c>
      <c r="B28" s="305" t="s">
        <v>227</v>
      </c>
      <c r="C28" s="297"/>
      <c r="D28" s="305"/>
      <c r="E28" s="305"/>
      <c r="F28" s="305"/>
      <c r="G28" s="298">
        <v>32</v>
      </c>
      <c r="H28" s="298"/>
      <c r="I28" s="299">
        <v>32</v>
      </c>
      <c r="J28" s="299">
        <v>12</v>
      </c>
      <c r="K28" s="300"/>
      <c r="L28" s="300"/>
      <c r="M28" s="300">
        <v>20</v>
      </c>
      <c r="N28" s="300"/>
      <c r="O28" s="300"/>
      <c r="P28" s="300"/>
      <c r="Q28" s="301"/>
      <c r="R28" s="107">
        <v>32</v>
      </c>
      <c r="S28" s="107"/>
      <c r="T28" s="107"/>
      <c r="U28" s="302"/>
      <c r="V28" s="302"/>
      <c r="W28" s="302"/>
      <c r="X28" s="302"/>
      <c r="Y28" s="73"/>
    </row>
    <row r="29" spans="1:128" s="7" customFormat="1" ht="9.9499999999999993" customHeight="1" x14ac:dyDescent="0.2">
      <c r="A29" s="94"/>
      <c r="B29" s="90"/>
      <c r="C29" s="90"/>
      <c r="D29" s="217"/>
      <c r="E29" s="217"/>
      <c r="F29" s="217"/>
      <c r="G29" s="92"/>
      <c r="H29" s="92"/>
      <c r="I29" s="222"/>
      <c r="J29" s="222"/>
      <c r="K29" s="92"/>
      <c r="L29" s="92"/>
      <c r="M29" s="92"/>
      <c r="N29" s="92"/>
      <c r="O29" s="92"/>
      <c r="P29" s="92"/>
      <c r="Q29" s="92"/>
      <c r="R29" s="93"/>
      <c r="S29" s="93"/>
      <c r="T29" s="93"/>
      <c r="U29" s="93"/>
      <c r="V29" s="93"/>
      <c r="W29" s="93"/>
      <c r="X29" s="93"/>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row>
    <row r="30" spans="1:128" s="6" customFormat="1" ht="9.9499999999999993" customHeight="1" x14ac:dyDescent="0.2">
      <c r="A30" s="143"/>
      <c r="B30" s="144"/>
      <c r="C30" s="232"/>
      <c r="D30" s="218"/>
      <c r="E30" s="218"/>
      <c r="F30" s="218"/>
      <c r="G30" s="47"/>
      <c r="H30" s="47"/>
      <c r="I30" s="223"/>
      <c r="J30" s="223"/>
      <c r="K30" s="47"/>
      <c r="L30" s="47"/>
      <c r="M30" s="47"/>
      <c r="N30" s="47"/>
      <c r="O30" s="47"/>
      <c r="P30" s="47"/>
      <c r="Q30" s="84"/>
      <c r="R30" s="80"/>
      <c r="S30" s="80"/>
      <c r="T30" s="80"/>
      <c r="U30" s="80"/>
      <c r="V30" s="80"/>
      <c r="W30" s="80"/>
      <c r="X30" s="80"/>
      <c r="Y30" s="73"/>
    </row>
    <row r="31" spans="1:128" s="6" customFormat="1" ht="9.9499999999999993" customHeight="1" x14ac:dyDescent="0.2">
      <c r="A31" s="145"/>
      <c r="B31" s="146"/>
      <c r="C31" s="233"/>
      <c r="D31" s="219"/>
      <c r="E31" s="219"/>
      <c r="F31" s="219"/>
      <c r="G31" s="47"/>
      <c r="H31" s="47"/>
      <c r="I31" s="223"/>
      <c r="J31" s="223"/>
      <c r="K31" s="47"/>
      <c r="L31" s="47"/>
      <c r="M31" s="82"/>
      <c r="N31" s="82"/>
      <c r="O31" s="82"/>
      <c r="P31" s="82"/>
      <c r="Q31" s="85"/>
      <c r="R31" s="80"/>
      <c r="S31" s="81"/>
      <c r="T31" s="80"/>
      <c r="U31" s="81"/>
      <c r="V31" s="80"/>
      <c r="W31" s="80"/>
      <c r="X31" s="80"/>
    </row>
    <row r="32" spans="1:128" s="8" customFormat="1" ht="9.75" customHeight="1" x14ac:dyDescent="0.2">
      <c r="A32" s="143"/>
      <c r="B32" s="144"/>
      <c r="C32" s="232"/>
      <c r="D32" s="144"/>
      <c r="E32" s="144"/>
      <c r="F32" s="144"/>
      <c r="G32" s="47"/>
      <c r="H32" s="47"/>
      <c r="I32" s="223"/>
      <c r="J32" s="223"/>
      <c r="K32" s="47"/>
      <c r="L32" s="47"/>
      <c r="M32" s="47"/>
      <c r="N32" s="47"/>
      <c r="O32" s="47"/>
      <c r="P32" s="47"/>
      <c r="Q32" s="84"/>
      <c r="R32" s="80"/>
      <c r="S32" s="80"/>
      <c r="T32" s="80"/>
      <c r="U32" s="80"/>
      <c r="V32" s="80"/>
      <c r="W32" s="80"/>
      <c r="X32" s="80"/>
      <c r="Y32" s="73"/>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row>
    <row r="33" spans="1:128" s="7" customFormat="1" ht="9.9499999999999993" customHeight="1" x14ac:dyDescent="0.2">
      <c r="A33" s="147"/>
      <c r="B33" s="148"/>
      <c r="C33" s="232"/>
      <c r="D33" s="144"/>
      <c r="E33" s="144"/>
      <c r="F33" s="144"/>
      <c r="G33" s="47"/>
      <c r="H33" s="47"/>
      <c r="I33" s="224"/>
      <c r="J33" s="224"/>
      <c r="K33" s="47"/>
      <c r="L33" s="47"/>
      <c r="M33" s="82"/>
      <c r="N33" s="82"/>
      <c r="O33" s="82"/>
      <c r="P33" s="82"/>
      <c r="Q33" s="85"/>
      <c r="R33" s="81"/>
      <c r="S33" s="80"/>
      <c r="T33" s="81"/>
      <c r="U33" s="80"/>
      <c r="V33" s="80"/>
      <c r="W33" s="80"/>
      <c r="X33" s="80"/>
      <c r="Y33" s="73"/>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row>
    <row r="34" spans="1:128" s="7" customFormat="1" ht="9.9499999999999993" customHeight="1" x14ac:dyDescent="0.2">
      <c r="A34" s="147"/>
      <c r="B34" s="144"/>
      <c r="C34" s="233"/>
      <c r="D34" s="144"/>
      <c r="E34" s="144"/>
      <c r="F34" s="144"/>
      <c r="G34" s="47"/>
      <c r="H34" s="47"/>
      <c r="I34" s="224"/>
      <c r="J34" s="224"/>
      <c r="K34" s="47"/>
      <c r="L34" s="47"/>
      <c r="M34" s="82"/>
      <c r="N34" s="82"/>
      <c r="O34" s="82"/>
      <c r="P34" s="82"/>
      <c r="Q34" s="85"/>
      <c r="R34" s="81"/>
      <c r="S34" s="80"/>
      <c r="T34" s="81"/>
      <c r="U34" s="80"/>
      <c r="V34" s="81"/>
      <c r="W34" s="81"/>
      <c r="X34" s="81"/>
      <c r="Y34" s="73"/>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row>
    <row r="35" spans="1:128" s="7" customFormat="1" ht="9.9499999999999993" customHeight="1" x14ac:dyDescent="0.2">
      <c r="A35" s="149"/>
      <c r="B35" s="150"/>
      <c r="C35" s="234"/>
      <c r="D35" s="150"/>
      <c r="E35" s="150"/>
      <c r="F35" s="150"/>
      <c r="G35" s="91"/>
      <c r="H35" s="91"/>
      <c r="I35" s="91"/>
      <c r="J35" s="91"/>
      <c r="K35" s="91"/>
      <c r="L35" s="92"/>
      <c r="M35" s="92"/>
      <c r="N35" s="91"/>
      <c r="O35" s="91"/>
      <c r="P35" s="91"/>
      <c r="Q35" s="91"/>
      <c r="R35" s="93"/>
      <c r="S35" s="93"/>
      <c r="T35" s="93"/>
      <c r="U35" s="93"/>
      <c r="V35" s="93"/>
      <c r="W35" s="93"/>
      <c r="X35" s="93"/>
      <c r="Y35" s="73"/>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row>
    <row r="36" spans="1:128" s="7" customFormat="1" ht="9.9499999999999993" customHeight="1" x14ac:dyDescent="0.2">
      <c r="A36" s="143"/>
      <c r="B36" s="151"/>
      <c r="C36" s="235"/>
      <c r="D36" s="151"/>
      <c r="E36" s="151"/>
      <c r="F36" s="151"/>
      <c r="G36" s="116"/>
      <c r="H36" s="116"/>
      <c r="I36" s="116"/>
      <c r="J36" s="116"/>
      <c r="K36" s="116"/>
      <c r="L36" s="116"/>
      <c r="M36" s="116"/>
      <c r="N36" s="116"/>
      <c r="O36" s="116"/>
      <c r="P36" s="116"/>
      <c r="Q36" s="117"/>
      <c r="R36" s="118"/>
      <c r="S36" s="118"/>
      <c r="T36" s="118"/>
      <c r="U36" s="118"/>
      <c r="V36" s="118"/>
      <c r="W36" s="118"/>
      <c r="X36" s="118"/>
      <c r="Y36" s="73"/>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row>
    <row r="37" spans="1:128" s="7" customFormat="1" ht="11.25" x14ac:dyDescent="0.2">
      <c r="A37" s="143"/>
      <c r="B37" s="151"/>
      <c r="C37" s="235"/>
      <c r="D37" s="151"/>
      <c r="E37" s="151"/>
      <c r="F37" s="151"/>
      <c r="G37" s="116"/>
      <c r="H37" s="116"/>
      <c r="I37" s="116"/>
      <c r="J37" s="116"/>
      <c r="K37" s="116"/>
      <c r="L37" s="116"/>
      <c r="M37" s="116"/>
      <c r="N37" s="116"/>
      <c r="O37" s="116"/>
      <c r="P37" s="116"/>
      <c r="Q37" s="117"/>
      <c r="R37" s="118"/>
      <c r="S37" s="118"/>
      <c r="T37" s="118"/>
      <c r="U37" s="118"/>
      <c r="V37" s="118"/>
      <c r="W37" s="118"/>
      <c r="X37" s="118"/>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row>
    <row r="38" spans="1:128" s="7" customFormat="1" ht="11.25" x14ac:dyDescent="0.2">
      <c r="A38" s="143"/>
      <c r="B38" s="151"/>
      <c r="C38" s="235"/>
      <c r="D38" s="151"/>
      <c r="E38" s="151"/>
      <c r="F38" s="151"/>
      <c r="G38" s="116"/>
      <c r="H38" s="116"/>
      <c r="I38" s="116"/>
      <c r="J38" s="116"/>
      <c r="K38" s="116"/>
      <c r="L38" s="116"/>
      <c r="M38" s="116"/>
      <c r="N38" s="116"/>
      <c r="O38" s="116"/>
      <c r="P38" s="116"/>
      <c r="Q38" s="117"/>
      <c r="R38" s="118"/>
      <c r="S38" s="118"/>
      <c r="T38" s="118"/>
      <c r="U38" s="118"/>
      <c r="V38" s="118"/>
      <c r="W38" s="118"/>
      <c r="X38" s="118"/>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row>
    <row r="39" spans="1:128" s="7" customFormat="1" ht="9.9499999999999993" customHeight="1" x14ac:dyDescent="0.2">
      <c r="A39" s="152"/>
      <c r="B39" s="153"/>
      <c r="C39" s="236"/>
      <c r="D39" s="236"/>
      <c r="E39" s="236"/>
      <c r="F39" s="236"/>
      <c r="G39" s="92"/>
      <c r="H39" s="92"/>
      <c r="I39" s="92"/>
      <c r="J39" s="92"/>
      <c r="K39" s="92"/>
      <c r="L39" s="92"/>
      <c r="M39" s="92"/>
      <c r="N39" s="92"/>
      <c r="O39" s="92"/>
      <c r="P39" s="92"/>
      <c r="Q39" s="92"/>
      <c r="R39" s="93"/>
      <c r="S39" s="93"/>
      <c r="T39" s="93"/>
      <c r="U39" s="93"/>
      <c r="V39" s="93"/>
      <c r="W39" s="93"/>
      <c r="X39" s="93"/>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row>
    <row r="40" spans="1:128" s="7" customFormat="1" ht="11.25" x14ac:dyDescent="0.2">
      <c r="A40" s="143"/>
      <c r="B40" s="144"/>
      <c r="C40" s="232"/>
      <c r="D40" s="232"/>
      <c r="E40" s="232"/>
      <c r="F40" s="232"/>
      <c r="G40" s="48"/>
      <c r="H40" s="48"/>
      <c r="I40" s="48"/>
      <c r="J40" s="48"/>
      <c r="K40" s="48"/>
      <c r="L40" s="49"/>
      <c r="M40" s="48"/>
      <c r="N40" s="48"/>
      <c r="O40" s="48"/>
      <c r="P40" s="48"/>
      <c r="Q40" s="35"/>
      <c r="R40" s="47"/>
      <c r="S40" s="80"/>
      <c r="T40" s="80"/>
      <c r="U40" s="80"/>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row>
    <row r="41" spans="1:128" s="6" customFormat="1" ht="9.9499999999999993" customHeight="1" x14ac:dyDescent="0.2">
      <c r="A41" s="154"/>
      <c r="B41" s="148"/>
      <c r="C41" s="237"/>
      <c r="D41" s="237"/>
      <c r="E41" s="237"/>
      <c r="F41" s="237"/>
      <c r="G41" s="48"/>
      <c r="H41" s="48"/>
      <c r="I41" s="48"/>
      <c r="J41" s="48"/>
      <c r="K41" s="48"/>
      <c r="L41" s="49"/>
      <c r="M41" s="113"/>
      <c r="N41" s="113"/>
      <c r="O41" s="113"/>
      <c r="P41" s="113"/>
      <c r="Q41" s="36"/>
      <c r="R41" s="80"/>
      <c r="S41" s="83"/>
      <c r="T41" s="80"/>
      <c r="U41" s="83"/>
      <c r="V41" s="80"/>
      <c r="W41" s="80"/>
      <c r="X41" s="80"/>
    </row>
    <row r="42" spans="1:128" s="6" customFormat="1" ht="9.9499999999999993" customHeight="1" x14ac:dyDescent="0.2">
      <c r="A42" s="143"/>
      <c r="B42" s="144"/>
      <c r="C42" s="232"/>
      <c r="D42" s="232"/>
      <c r="E42" s="232"/>
      <c r="F42" s="232"/>
      <c r="G42" s="48"/>
      <c r="H42" s="48"/>
      <c r="I42" s="48"/>
      <c r="J42" s="48"/>
      <c r="K42" s="48"/>
      <c r="L42" s="49"/>
      <c r="M42" s="48"/>
      <c r="N42" s="48"/>
      <c r="O42" s="48"/>
      <c r="P42" s="48"/>
      <c r="Q42" s="35"/>
      <c r="R42" s="80"/>
      <c r="S42" s="80"/>
      <c r="T42" s="80"/>
      <c r="U42" s="80"/>
      <c r="V42" s="80"/>
      <c r="W42" s="80"/>
      <c r="X42" s="80"/>
    </row>
    <row r="43" spans="1:128" s="6" customFormat="1" ht="9.9499999999999993" customHeight="1" x14ac:dyDescent="0.2">
      <c r="A43" s="143"/>
      <c r="B43" s="144"/>
      <c r="C43" s="232"/>
      <c r="D43" s="232"/>
      <c r="E43" s="232"/>
      <c r="F43" s="232"/>
      <c r="G43" s="48"/>
      <c r="H43" s="48"/>
      <c r="I43" s="48"/>
      <c r="J43" s="48"/>
      <c r="K43" s="48"/>
      <c r="L43" s="49"/>
      <c r="M43" s="48"/>
      <c r="N43" s="48"/>
      <c r="O43" s="48"/>
      <c r="P43" s="48"/>
      <c r="Q43" s="35"/>
      <c r="R43" s="80"/>
      <c r="S43" s="80"/>
      <c r="T43" s="80"/>
      <c r="U43" s="80"/>
      <c r="V43" s="80"/>
      <c r="W43" s="80"/>
      <c r="X43" s="80"/>
    </row>
    <row r="44" spans="1:128" s="6" customFormat="1" ht="9.9499999999999993" customHeight="1" x14ac:dyDescent="0.2">
      <c r="A44" s="143"/>
      <c r="B44" s="144"/>
      <c r="C44" s="232"/>
      <c r="D44" s="232"/>
      <c r="E44" s="232"/>
      <c r="F44" s="232"/>
      <c r="G44" s="48"/>
      <c r="H44" s="48"/>
      <c r="I44" s="48"/>
      <c r="J44" s="48"/>
      <c r="K44" s="48"/>
      <c r="L44" s="49"/>
      <c r="M44" s="48"/>
      <c r="N44" s="48"/>
      <c r="O44" s="48"/>
      <c r="P44" s="48"/>
      <c r="Q44" s="33"/>
      <c r="R44" s="80"/>
      <c r="S44" s="80"/>
      <c r="T44" s="80"/>
      <c r="U44" s="80"/>
      <c r="V44" s="80"/>
      <c r="W44" s="80"/>
      <c r="X44" s="80"/>
    </row>
    <row r="45" spans="1:128" s="6" customFormat="1" ht="9.9499999999999993" customHeight="1" x14ac:dyDescent="0.2">
      <c r="A45" s="147"/>
      <c r="B45" s="144"/>
      <c r="C45" s="232"/>
      <c r="D45" s="232"/>
      <c r="E45" s="232"/>
      <c r="F45" s="232"/>
      <c r="G45" s="48"/>
      <c r="H45" s="48"/>
      <c r="I45" s="48"/>
      <c r="J45" s="48"/>
      <c r="K45" s="48"/>
      <c r="L45" s="49"/>
      <c r="M45" s="48"/>
      <c r="N45" s="48"/>
      <c r="O45" s="48"/>
      <c r="P45" s="48"/>
      <c r="Q45" s="33"/>
      <c r="R45" s="80"/>
      <c r="S45" s="80"/>
      <c r="T45" s="80"/>
      <c r="U45" s="80"/>
      <c r="V45" s="80"/>
      <c r="W45" s="80"/>
      <c r="X45" s="80"/>
    </row>
    <row r="46" spans="1:128" s="6" customFormat="1" ht="9.9499999999999993" customHeight="1" x14ac:dyDescent="0.2">
      <c r="A46" s="147"/>
      <c r="B46" s="144"/>
      <c r="C46" s="232"/>
      <c r="D46" s="232"/>
      <c r="E46" s="232"/>
      <c r="F46" s="232"/>
      <c r="G46" s="48"/>
      <c r="H46" s="48"/>
      <c r="I46" s="48"/>
      <c r="J46" s="48"/>
      <c r="K46" s="48"/>
      <c r="L46" s="49"/>
      <c r="M46" s="48"/>
      <c r="N46" s="48"/>
      <c r="O46" s="48"/>
      <c r="P46" s="48"/>
      <c r="Q46" s="33"/>
      <c r="R46" s="80"/>
      <c r="S46" s="80"/>
      <c r="T46" s="80"/>
      <c r="U46" s="80"/>
      <c r="V46" s="80"/>
      <c r="W46" s="80"/>
      <c r="X46" s="80"/>
    </row>
    <row r="47" spans="1:128" s="6" customFormat="1" ht="12.75" customHeight="1" x14ac:dyDescent="0.2">
      <c r="A47" s="147"/>
      <c r="B47" s="144"/>
      <c r="C47" s="232"/>
      <c r="D47" s="232"/>
      <c r="E47" s="232"/>
      <c r="F47" s="232"/>
      <c r="G47" s="48"/>
      <c r="H47" s="48"/>
      <c r="I47" s="48"/>
      <c r="J47" s="48"/>
      <c r="K47" s="48"/>
      <c r="L47" s="49"/>
      <c r="M47" s="48"/>
      <c r="N47" s="48"/>
      <c r="O47" s="48"/>
      <c r="P47" s="48"/>
      <c r="Q47" s="33"/>
      <c r="R47" s="80"/>
      <c r="S47" s="80"/>
      <c r="T47" s="80"/>
      <c r="U47" s="80"/>
      <c r="V47" s="80"/>
      <c r="W47" s="80"/>
      <c r="X47" s="80"/>
      <c r="Z47" s="50"/>
    </row>
    <row r="48" spans="1:128" s="6" customFormat="1" ht="9.9499999999999993" customHeight="1" x14ac:dyDescent="0.2">
      <c r="A48" s="147"/>
      <c r="B48" s="144"/>
      <c r="C48" s="232"/>
      <c r="D48" s="232"/>
      <c r="E48" s="232"/>
      <c r="F48" s="232"/>
      <c r="G48" s="48"/>
      <c r="H48" s="48"/>
      <c r="I48" s="48"/>
      <c r="J48" s="48"/>
      <c r="K48" s="48"/>
      <c r="L48" s="49"/>
      <c r="M48" s="48"/>
      <c r="N48" s="48"/>
      <c r="O48" s="48"/>
      <c r="P48" s="48"/>
      <c r="Q48" s="33"/>
      <c r="R48" s="80"/>
      <c r="S48" s="80"/>
      <c r="T48" s="80"/>
      <c r="U48" s="80"/>
      <c r="V48" s="80"/>
      <c r="W48" s="80"/>
      <c r="X48" s="80"/>
      <c r="Z48" s="50"/>
    </row>
    <row r="49" spans="1:26" s="6" customFormat="1" ht="24.75" customHeight="1" x14ac:dyDescent="0.2">
      <c r="A49" s="147"/>
      <c r="B49" s="144"/>
      <c r="C49" s="232"/>
      <c r="D49" s="232"/>
      <c r="E49" s="232"/>
      <c r="F49" s="232"/>
      <c r="G49" s="48"/>
      <c r="H49" s="48"/>
      <c r="I49" s="48"/>
      <c r="J49" s="48"/>
      <c r="K49" s="48"/>
      <c r="L49" s="49"/>
      <c r="M49" s="48"/>
      <c r="N49" s="48"/>
      <c r="O49" s="48"/>
      <c r="P49" s="48"/>
      <c r="Q49" s="33"/>
      <c r="R49" s="80"/>
      <c r="S49" s="80"/>
      <c r="T49" s="80"/>
      <c r="U49" s="80"/>
      <c r="V49" s="80"/>
      <c r="W49" s="80"/>
      <c r="X49" s="80"/>
      <c r="Z49" s="50"/>
    </row>
    <row r="50" spans="1:26" s="6" customFormat="1" ht="9.9499999999999993" customHeight="1" x14ac:dyDescent="0.2">
      <c r="A50" s="147"/>
      <c r="B50" s="144"/>
      <c r="C50" s="232"/>
      <c r="D50" s="232"/>
      <c r="E50" s="232"/>
      <c r="F50" s="232"/>
      <c r="G50" s="48"/>
      <c r="H50" s="48"/>
      <c r="I50" s="48"/>
      <c r="J50" s="48"/>
      <c r="K50" s="48"/>
      <c r="L50" s="49"/>
      <c r="M50" s="48"/>
      <c r="N50" s="48"/>
      <c r="O50" s="48"/>
      <c r="P50" s="48"/>
      <c r="Q50" s="33"/>
      <c r="R50" s="80"/>
      <c r="S50" s="80"/>
      <c r="T50" s="80"/>
      <c r="U50" s="80"/>
      <c r="V50" s="80"/>
      <c r="W50" s="80"/>
      <c r="X50" s="80"/>
      <c r="Z50" s="50"/>
    </row>
    <row r="51" spans="1:26" s="6" customFormat="1" ht="9.9499999999999993" customHeight="1" x14ac:dyDescent="0.2">
      <c r="A51" s="147"/>
      <c r="B51" s="144"/>
      <c r="C51" s="232"/>
      <c r="D51" s="232"/>
      <c r="E51" s="232"/>
      <c r="F51" s="232"/>
      <c r="G51" s="48"/>
      <c r="H51" s="48"/>
      <c r="I51" s="48"/>
      <c r="J51" s="48"/>
      <c r="K51" s="48"/>
      <c r="L51" s="49"/>
      <c r="M51" s="48"/>
      <c r="N51" s="48"/>
      <c r="O51" s="48"/>
      <c r="P51" s="48"/>
      <c r="Q51" s="33"/>
      <c r="R51" s="80"/>
      <c r="S51" s="80"/>
      <c r="T51" s="80"/>
      <c r="U51" s="80"/>
      <c r="V51" s="80"/>
      <c r="W51" s="80"/>
      <c r="X51" s="80"/>
      <c r="Z51" s="50"/>
    </row>
    <row r="52" spans="1:26" s="6" customFormat="1" ht="9.9499999999999993" customHeight="1" x14ac:dyDescent="0.2">
      <c r="A52" s="147"/>
      <c r="B52" s="144"/>
      <c r="C52" s="232"/>
      <c r="D52" s="232"/>
      <c r="E52" s="232"/>
      <c r="F52" s="232"/>
      <c r="G52" s="48"/>
      <c r="H52" s="48"/>
      <c r="I52" s="48"/>
      <c r="J52" s="48"/>
      <c r="K52" s="48"/>
      <c r="L52" s="49"/>
      <c r="M52" s="48"/>
      <c r="N52" s="48"/>
      <c r="O52" s="48"/>
      <c r="P52" s="48"/>
      <c r="Q52" s="33"/>
      <c r="R52" s="80"/>
      <c r="S52" s="80"/>
      <c r="T52" s="80"/>
      <c r="U52" s="80"/>
      <c r="V52" s="80"/>
      <c r="W52" s="80"/>
      <c r="X52" s="80"/>
      <c r="Z52" s="50"/>
    </row>
    <row r="53" spans="1:26" s="6" customFormat="1" ht="9.9499999999999993" customHeight="1" x14ac:dyDescent="0.2">
      <c r="A53" s="147"/>
      <c r="B53" s="144"/>
      <c r="C53" s="232"/>
      <c r="D53" s="232"/>
      <c r="E53" s="232"/>
      <c r="F53" s="232"/>
      <c r="G53" s="48"/>
      <c r="H53" s="48"/>
      <c r="I53" s="48"/>
      <c r="J53" s="48"/>
      <c r="K53" s="48"/>
      <c r="L53" s="49"/>
      <c r="M53" s="48"/>
      <c r="N53" s="48"/>
      <c r="O53" s="48"/>
      <c r="P53" s="48"/>
      <c r="Q53" s="33"/>
      <c r="R53" s="80"/>
      <c r="S53" s="80"/>
      <c r="T53" s="80"/>
      <c r="U53" s="80"/>
      <c r="V53" s="80"/>
      <c r="W53" s="80"/>
      <c r="X53" s="80"/>
      <c r="Z53" s="50"/>
    </row>
    <row r="54" spans="1:26" s="6" customFormat="1" ht="9.9499999999999993" customHeight="1" x14ac:dyDescent="0.2">
      <c r="A54" s="147"/>
      <c r="B54" s="144"/>
      <c r="C54" s="232"/>
      <c r="D54" s="232"/>
      <c r="E54" s="232"/>
      <c r="F54" s="232"/>
      <c r="G54" s="48"/>
      <c r="H54" s="48"/>
      <c r="I54" s="48"/>
      <c r="J54" s="48"/>
      <c r="K54" s="48"/>
      <c r="L54" s="49"/>
      <c r="M54" s="48"/>
      <c r="N54" s="48"/>
      <c r="O54" s="48"/>
      <c r="P54" s="48"/>
      <c r="Q54" s="33"/>
      <c r="R54" s="80"/>
      <c r="S54" s="80"/>
      <c r="T54" s="80"/>
      <c r="U54" s="80"/>
      <c r="V54" s="80"/>
      <c r="W54" s="80"/>
      <c r="X54" s="80"/>
      <c r="Z54" s="50"/>
    </row>
    <row r="55" spans="1:26" s="6" customFormat="1" ht="9.9499999999999993" customHeight="1" x14ac:dyDescent="0.2">
      <c r="A55" s="147"/>
      <c r="B55" s="144"/>
      <c r="C55" s="232"/>
      <c r="D55" s="232"/>
      <c r="E55" s="232"/>
      <c r="F55" s="232"/>
      <c r="G55" s="48"/>
      <c r="H55" s="48"/>
      <c r="I55" s="48"/>
      <c r="J55" s="48"/>
      <c r="K55" s="48"/>
      <c r="L55" s="49"/>
      <c r="M55" s="48"/>
      <c r="N55" s="48"/>
      <c r="O55" s="48"/>
      <c r="P55" s="48"/>
      <c r="Q55" s="33"/>
      <c r="R55" s="80"/>
      <c r="S55" s="80"/>
      <c r="T55" s="80"/>
      <c r="U55" s="80"/>
      <c r="V55" s="80"/>
      <c r="W55" s="80"/>
      <c r="X55" s="80"/>
      <c r="Z55" s="50"/>
    </row>
    <row r="56" spans="1:26" s="6" customFormat="1" ht="9.9499999999999993" customHeight="1" x14ac:dyDescent="0.2">
      <c r="A56" s="210"/>
      <c r="B56" s="153"/>
      <c r="C56" s="236"/>
      <c r="D56" s="236"/>
      <c r="E56" s="236"/>
      <c r="F56" s="236"/>
      <c r="G56" s="208"/>
      <c r="H56" s="208"/>
      <c r="I56" s="208"/>
      <c r="J56" s="208"/>
      <c r="K56" s="208"/>
      <c r="L56" s="208"/>
      <c r="M56" s="208"/>
      <c r="N56" s="208"/>
      <c r="O56" s="208"/>
      <c r="P56" s="208"/>
      <c r="Q56" s="208"/>
      <c r="R56" s="208"/>
      <c r="S56" s="209"/>
      <c r="T56" s="209"/>
      <c r="U56" s="209"/>
      <c r="V56" s="209"/>
      <c r="W56" s="209"/>
      <c r="X56" s="209"/>
    </row>
    <row r="57" spans="1:26" s="6" customFormat="1" ht="11.25" x14ac:dyDescent="0.2">
      <c r="A57" s="155"/>
      <c r="B57" s="156"/>
      <c r="C57" s="238"/>
      <c r="D57" s="238"/>
      <c r="E57" s="238"/>
      <c r="F57" s="238"/>
      <c r="G57" s="157"/>
      <c r="H57" s="157"/>
      <c r="I57" s="157"/>
      <c r="J57" s="157"/>
      <c r="K57" s="157"/>
      <c r="L57" s="157"/>
      <c r="M57" s="157"/>
      <c r="N57" s="157"/>
      <c r="O57" s="157"/>
      <c r="P57" s="157"/>
      <c r="Q57" s="157"/>
      <c r="R57" s="158"/>
      <c r="S57" s="158"/>
      <c r="T57" s="158"/>
      <c r="U57" s="158"/>
      <c r="V57" s="158"/>
      <c r="W57" s="158"/>
      <c r="X57" s="158"/>
    </row>
    <row r="58" spans="1:26" s="6" customFormat="1" ht="12.75" customHeight="1" x14ac:dyDescent="0.2">
      <c r="A58" s="143"/>
      <c r="B58" s="144"/>
      <c r="C58" s="232"/>
      <c r="D58" s="232"/>
      <c r="E58" s="232"/>
      <c r="F58" s="232"/>
      <c r="G58" s="159"/>
      <c r="H58" s="159"/>
      <c r="I58" s="159"/>
      <c r="J58" s="159"/>
      <c r="K58" s="159"/>
      <c r="L58" s="160"/>
      <c r="M58" s="159"/>
      <c r="N58" s="159"/>
      <c r="O58" s="159"/>
      <c r="P58" s="159"/>
      <c r="Q58" s="161"/>
      <c r="R58" s="107"/>
      <c r="S58" s="107"/>
      <c r="T58" s="107"/>
      <c r="U58" s="107"/>
      <c r="V58" s="107"/>
      <c r="W58" s="107"/>
      <c r="X58" s="107"/>
    </row>
    <row r="59" spans="1:26" s="6" customFormat="1" ht="12.75" customHeight="1" x14ac:dyDescent="0.2">
      <c r="A59" s="143"/>
      <c r="B59" s="146"/>
      <c r="C59" s="233"/>
      <c r="D59" s="233"/>
      <c r="E59" s="233"/>
      <c r="F59" s="233"/>
      <c r="G59" s="159"/>
      <c r="H59" s="159"/>
      <c r="I59" s="159"/>
      <c r="J59" s="159"/>
      <c r="K59" s="159"/>
      <c r="L59" s="160"/>
      <c r="M59" s="164"/>
      <c r="N59" s="164"/>
      <c r="O59" s="164"/>
      <c r="P59" s="164"/>
      <c r="Q59" s="165"/>
      <c r="R59" s="107"/>
      <c r="S59" s="166"/>
      <c r="T59" s="107"/>
      <c r="U59" s="166"/>
      <c r="V59" s="107"/>
      <c r="W59" s="107"/>
      <c r="X59" s="107"/>
    </row>
    <row r="60" spans="1:26" s="6" customFormat="1" ht="33" customHeight="1" x14ac:dyDescent="0.2">
      <c r="A60" s="143"/>
      <c r="B60" s="146"/>
      <c r="C60" s="233"/>
      <c r="D60" s="233"/>
      <c r="E60" s="233"/>
      <c r="F60" s="233"/>
      <c r="G60" s="159"/>
      <c r="H60" s="159"/>
      <c r="I60" s="159"/>
      <c r="J60" s="159"/>
      <c r="K60" s="159"/>
      <c r="L60" s="160"/>
      <c r="M60" s="164"/>
      <c r="N60" s="164"/>
      <c r="O60" s="164"/>
      <c r="P60" s="164"/>
      <c r="Q60" s="165"/>
      <c r="R60" s="107"/>
      <c r="S60" s="166"/>
      <c r="T60" s="107"/>
      <c r="U60" s="166"/>
      <c r="V60" s="107"/>
      <c r="W60" s="107"/>
      <c r="X60" s="107"/>
    </row>
    <row r="61" spans="1:26" s="6" customFormat="1" ht="12.75" customHeight="1" x14ac:dyDescent="0.2">
      <c r="A61" s="143"/>
      <c r="B61" s="146"/>
      <c r="C61" s="233"/>
      <c r="D61" s="233"/>
      <c r="E61" s="233"/>
      <c r="F61" s="233"/>
      <c r="G61" s="159"/>
      <c r="H61" s="159"/>
      <c r="I61" s="159"/>
      <c r="J61" s="159"/>
      <c r="K61" s="159"/>
      <c r="L61" s="160"/>
      <c r="M61" s="164"/>
      <c r="N61" s="164"/>
      <c r="O61" s="164"/>
      <c r="P61" s="164"/>
      <c r="Q61" s="165"/>
      <c r="R61" s="107"/>
      <c r="S61" s="166"/>
      <c r="T61" s="107"/>
      <c r="U61" s="166"/>
      <c r="V61" s="107"/>
      <c r="W61" s="107"/>
      <c r="X61" s="107"/>
    </row>
    <row r="62" spans="1:26" s="6" customFormat="1" ht="29.25" customHeight="1" x14ac:dyDescent="0.2">
      <c r="A62" s="143"/>
      <c r="B62" s="146"/>
      <c r="C62" s="233"/>
      <c r="D62" s="233"/>
      <c r="E62" s="233"/>
      <c r="F62" s="233"/>
      <c r="G62" s="159"/>
      <c r="H62" s="159"/>
      <c r="I62" s="159"/>
      <c r="J62" s="159"/>
      <c r="K62" s="159"/>
      <c r="L62" s="160"/>
      <c r="M62" s="164"/>
      <c r="N62" s="164"/>
      <c r="O62" s="164"/>
      <c r="P62" s="164"/>
      <c r="Q62" s="165"/>
      <c r="R62" s="107"/>
      <c r="S62" s="166"/>
      <c r="T62" s="107"/>
      <c r="U62" s="166"/>
      <c r="V62" s="107"/>
      <c r="W62" s="107"/>
      <c r="X62" s="107"/>
    </row>
    <row r="63" spans="1:26" s="6" customFormat="1" ht="12.75" customHeight="1" x14ac:dyDescent="0.2">
      <c r="A63" s="143"/>
      <c r="B63" s="146"/>
      <c r="C63" s="233"/>
      <c r="D63" s="233"/>
      <c r="E63" s="233"/>
      <c r="F63" s="233"/>
      <c r="G63" s="159"/>
      <c r="H63" s="159"/>
      <c r="I63" s="159"/>
      <c r="J63" s="159"/>
      <c r="K63" s="159"/>
      <c r="L63" s="160"/>
      <c r="M63" s="164"/>
      <c r="N63" s="164"/>
      <c r="O63" s="164"/>
      <c r="P63" s="164"/>
      <c r="Q63" s="165"/>
      <c r="R63" s="107"/>
      <c r="S63" s="166"/>
      <c r="T63" s="107"/>
      <c r="U63" s="166"/>
      <c r="V63" s="107"/>
      <c r="W63" s="107"/>
      <c r="X63" s="107"/>
    </row>
    <row r="64" spans="1:26" s="6" customFormat="1" ht="12.75" customHeight="1" x14ac:dyDescent="0.2">
      <c r="A64" s="143"/>
      <c r="B64" s="146"/>
      <c r="C64" s="233"/>
      <c r="D64" s="233"/>
      <c r="E64" s="233"/>
      <c r="F64" s="233"/>
      <c r="G64" s="159"/>
      <c r="H64" s="159"/>
      <c r="I64" s="159"/>
      <c r="J64" s="159"/>
      <c r="K64" s="159"/>
      <c r="L64" s="160"/>
      <c r="M64" s="164"/>
      <c r="N64" s="164"/>
      <c r="O64" s="164"/>
      <c r="P64" s="164"/>
      <c r="Q64" s="165"/>
      <c r="R64" s="107"/>
      <c r="S64" s="166"/>
      <c r="T64" s="107"/>
      <c r="U64" s="166"/>
      <c r="V64" s="107"/>
      <c r="W64" s="107"/>
      <c r="X64" s="107"/>
    </row>
    <row r="65" spans="1:24" s="6" customFormat="1" ht="12.75" customHeight="1" x14ac:dyDescent="0.2">
      <c r="A65" s="143"/>
      <c r="B65" s="146"/>
      <c r="C65" s="233"/>
      <c r="D65" s="233"/>
      <c r="E65" s="233"/>
      <c r="F65" s="233"/>
      <c r="G65" s="159"/>
      <c r="H65" s="159"/>
      <c r="I65" s="159"/>
      <c r="J65" s="159"/>
      <c r="K65" s="159"/>
      <c r="L65" s="160"/>
      <c r="M65" s="164"/>
      <c r="N65" s="164"/>
      <c r="O65" s="164"/>
      <c r="P65" s="164"/>
      <c r="Q65" s="165"/>
      <c r="R65" s="107"/>
      <c r="S65" s="166"/>
      <c r="T65" s="107"/>
      <c r="U65" s="166"/>
      <c r="V65" s="107"/>
      <c r="W65" s="107"/>
      <c r="X65" s="107"/>
    </row>
    <row r="66" spans="1:24" s="6" customFormat="1" ht="12.75" customHeight="1" x14ac:dyDescent="0.2">
      <c r="A66" s="143"/>
      <c r="B66" s="146"/>
      <c r="C66" s="233"/>
      <c r="D66" s="233"/>
      <c r="E66" s="233"/>
      <c r="F66" s="233"/>
      <c r="G66" s="159"/>
      <c r="H66" s="159"/>
      <c r="I66" s="159"/>
      <c r="J66" s="159"/>
      <c r="K66" s="159"/>
      <c r="L66" s="160"/>
      <c r="M66" s="164"/>
      <c r="N66" s="164"/>
      <c r="O66" s="164"/>
      <c r="P66" s="164"/>
      <c r="Q66" s="165"/>
      <c r="R66" s="107"/>
      <c r="S66" s="166"/>
      <c r="T66" s="107"/>
      <c r="U66" s="166"/>
      <c r="V66" s="107"/>
      <c r="W66" s="107"/>
      <c r="X66" s="107"/>
    </row>
    <row r="67" spans="1:24" s="6" customFormat="1" ht="12.75" customHeight="1" x14ac:dyDescent="0.2">
      <c r="A67" s="143"/>
      <c r="B67" s="146"/>
      <c r="C67" s="233"/>
      <c r="D67" s="233"/>
      <c r="E67" s="233"/>
      <c r="F67" s="233"/>
      <c r="G67" s="159"/>
      <c r="H67" s="159"/>
      <c r="I67" s="159"/>
      <c r="J67" s="159"/>
      <c r="K67" s="159"/>
      <c r="L67" s="160"/>
      <c r="M67" s="164"/>
      <c r="N67" s="164"/>
      <c r="O67" s="164"/>
      <c r="P67" s="164"/>
      <c r="Q67" s="165"/>
      <c r="R67" s="107"/>
      <c r="S67" s="166"/>
      <c r="T67" s="107"/>
      <c r="U67" s="166"/>
      <c r="V67" s="107"/>
      <c r="W67" s="107"/>
      <c r="X67" s="107"/>
    </row>
    <row r="68" spans="1:24" s="6" customFormat="1" ht="11.25" x14ac:dyDescent="0.2">
      <c r="A68" s="155"/>
      <c r="B68" s="162"/>
      <c r="C68" s="266"/>
      <c r="D68" s="266"/>
      <c r="E68" s="266"/>
      <c r="F68" s="266"/>
      <c r="G68" s="267"/>
      <c r="H68" s="267"/>
      <c r="I68" s="267"/>
      <c r="J68" s="267"/>
      <c r="K68" s="267"/>
      <c r="L68" s="267"/>
      <c r="M68" s="267"/>
      <c r="N68" s="267"/>
      <c r="O68" s="267"/>
      <c r="P68" s="267"/>
      <c r="Q68" s="267"/>
      <c r="R68" s="158"/>
      <c r="S68" s="163"/>
      <c r="T68" s="158"/>
      <c r="U68" s="163"/>
      <c r="V68" s="158"/>
      <c r="W68" s="158"/>
      <c r="X68" s="158"/>
    </row>
    <row r="69" spans="1:24" s="6" customFormat="1" ht="18.75" customHeight="1" x14ac:dyDescent="0.2">
      <c r="A69" s="263"/>
      <c r="B69" s="264"/>
      <c r="C69" s="265"/>
      <c r="D69" s="265"/>
      <c r="E69" s="265"/>
      <c r="F69" s="265"/>
      <c r="G69" s="112"/>
      <c r="H69" s="112"/>
      <c r="I69" s="112"/>
      <c r="J69" s="112"/>
      <c r="K69" s="112"/>
      <c r="L69" s="112"/>
      <c r="M69" s="112"/>
      <c r="N69" s="112"/>
      <c r="O69" s="112"/>
      <c r="P69" s="112"/>
      <c r="Q69" s="112"/>
      <c r="R69" s="107"/>
      <c r="S69" s="107"/>
      <c r="T69" s="107"/>
      <c r="U69" s="107"/>
      <c r="V69" s="107"/>
      <c r="W69" s="107"/>
      <c r="X69" s="107"/>
    </row>
    <row r="70" spans="1:24" s="6" customFormat="1" ht="28.5" customHeight="1" x14ac:dyDescent="0.2">
      <c r="A70" s="143"/>
      <c r="B70" s="144"/>
      <c r="C70" s="232"/>
      <c r="D70" s="430"/>
      <c r="E70" s="232"/>
      <c r="F70" s="232"/>
      <c r="G70" s="159"/>
      <c r="H70" s="159"/>
      <c r="I70" s="159"/>
      <c r="J70" s="159"/>
      <c r="K70" s="159"/>
      <c r="L70" s="160"/>
      <c r="M70" s="159"/>
      <c r="N70" s="159"/>
      <c r="O70" s="159"/>
      <c r="P70" s="159"/>
      <c r="Q70" s="161"/>
      <c r="R70" s="107"/>
      <c r="S70" s="107"/>
      <c r="T70" s="107"/>
      <c r="U70" s="107"/>
      <c r="V70" s="80"/>
      <c r="W70" s="80"/>
      <c r="X70" s="80"/>
    </row>
    <row r="71" spans="1:24" s="6" customFormat="1" ht="11.25" x14ac:dyDescent="0.2">
      <c r="A71" s="143"/>
      <c r="B71" s="144"/>
      <c r="C71" s="232"/>
      <c r="D71" s="431"/>
      <c r="E71" s="232"/>
      <c r="F71" s="232"/>
      <c r="G71" s="159"/>
      <c r="H71" s="159"/>
      <c r="I71" s="159"/>
      <c r="J71" s="159"/>
      <c r="K71" s="159"/>
      <c r="L71" s="160"/>
      <c r="M71" s="159"/>
      <c r="N71" s="159"/>
      <c r="O71" s="159"/>
      <c r="P71" s="159"/>
      <c r="Q71" s="161"/>
      <c r="R71" s="107"/>
      <c r="S71" s="107"/>
      <c r="T71" s="107"/>
      <c r="U71" s="107"/>
      <c r="V71" s="80"/>
      <c r="W71" s="80"/>
      <c r="X71" s="80"/>
    </row>
    <row r="72" spans="1:24" s="6" customFormat="1" ht="11.25" x14ac:dyDescent="0.2">
      <c r="A72" s="143"/>
      <c r="B72" s="146"/>
      <c r="C72" s="232"/>
      <c r="D72" s="233"/>
      <c r="E72" s="233"/>
      <c r="F72" s="233"/>
      <c r="G72" s="159"/>
      <c r="H72" s="159"/>
      <c r="I72" s="159"/>
      <c r="J72" s="159"/>
      <c r="K72" s="159"/>
      <c r="L72" s="160"/>
      <c r="M72" s="164"/>
      <c r="N72" s="164"/>
      <c r="O72" s="164"/>
      <c r="P72" s="164"/>
      <c r="Q72" s="165"/>
      <c r="R72" s="107"/>
      <c r="S72" s="166"/>
      <c r="T72" s="107"/>
      <c r="U72" s="166"/>
      <c r="V72" s="80"/>
      <c r="W72" s="80"/>
      <c r="X72" s="80"/>
    </row>
    <row r="73" spans="1:24" s="6" customFormat="1" ht="11.25" x14ac:dyDescent="0.2">
      <c r="A73" s="143"/>
      <c r="B73" s="146"/>
      <c r="C73" s="232"/>
      <c r="D73" s="233"/>
      <c r="E73" s="233"/>
      <c r="F73" s="233"/>
      <c r="G73" s="159"/>
      <c r="H73" s="159"/>
      <c r="I73" s="159"/>
      <c r="J73" s="159"/>
      <c r="K73" s="159"/>
      <c r="L73" s="160"/>
      <c r="M73" s="164"/>
      <c r="N73" s="164"/>
      <c r="O73" s="164"/>
      <c r="P73" s="164"/>
      <c r="Q73" s="165"/>
      <c r="R73" s="107"/>
      <c r="S73" s="166"/>
      <c r="T73" s="107"/>
      <c r="U73" s="166"/>
      <c r="V73" s="80"/>
      <c r="W73" s="80"/>
      <c r="X73" s="80"/>
    </row>
    <row r="74" spans="1:24" s="6" customFormat="1" ht="11.25" x14ac:dyDescent="0.2">
      <c r="A74" s="143"/>
      <c r="B74" s="146"/>
      <c r="C74" s="233"/>
      <c r="D74" s="233"/>
      <c r="E74" s="233"/>
      <c r="F74" s="233"/>
      <c r="G74" s="159"/>
      <c r="H74" s="159"/>
      <c r="I74" s="159"/>
      <c r="J74" s="159"/>
      <c r="K74" s="159"/>
      <c r="L74" s="160"/>
      <c r="M74" s="164"/>
      <c r="N74" s="164"/>
      <c r="O74" s="164"/>
      <c r="P74" s="164"/>
      <c r="Q74" s="165"/>
      <c r="R74" s="107"/>
      <c r="S74" s="166"/>
      <c r="T74" s="107"/>
      <c r="U74" s="166"/>
      <c r="V74" s="80"/>
      <c r="W74" s="80"/>
      <c r="X74" s="80"/>
    </row>
    <row r="75" spans="1:24" s="6" customFormat="1" ht="11.25" x14ac:dyDescent="0.2">
      <c r="A75" s="155"/>
      <c r="B75" s="162"/>
      <c r="C75" s="266"/>
      <c r="D75" s="266"/>
      <c r="E75" s="266"/>
      <c r="F75" s="266"/>
      <c r="G75" s="267"/>
      <c r="H75" s="267"/>
      <c r="I75" s="267"/>
      <c r="J75" s="267"/>
      <c r="K75" s="267"/>
      <c r="L75" s="267"/>
      <c r="M75" s="267"/>
      <c r="N75" s="267"/>
      <c r="O75" s="267"/>
      <c r="P75" s="267"/>
      <c r="Q75" s="267"/>
      <c r="R75" s="158"/>
      <c r="S75" s="163"/>
      <c r="T75" s="158"/>
      <c r="U75" s="163"/>
      <c r="V75" s="158"/>
      <c r="W75" s="158"/>
      <c r="X75" s="158"/>
    </row>
    <row r="76" spans="1:24" s="6" customFormat="1" ht="11.25" x14ac:dyDescent="0.2">
      <c r="A76" s="264"/>
      <c r="B76" s="168"/>
      <c r="C76" s="241"/>
      <c r="D76" s="428"/>
      <c r="E76" s="241"/>
      <c r="F76" s="241"/>
      <c r="G76" s="112"/>
      <c r="H76" s="112"/>
      <c r="I76" s="112"/>
      <c r="J76" s="112"/>
      <c r="K76" s="112"/>
      <c r="L76" s="112"/>
      <c r="M76" s="112"/>
      <c r="N76" s="112"/>
      <c r="O76" s="112"/>
      <c r="P76" s="112"/>
      <c r="Q76" s="112"/>
      <c r="R76" s="107"/>
      <c r="S76" s="166"/>
      <c r="T76" s="107"/>
      <c r="U76" s="166"/>
      <c r="V76" s="107"/>
      <c r="W76" s="107"/>
      <c r="X76" s="107"/>
    </row>
    <row r="77" spans="1:24" s="6" customFormat="1" ht="11.25" x14ac:dyDescent="0.2">
      <c r="A77" s="143"/>
      <c r="B77" s="146"/>
      <c r="C77" s="233"/>
      <c r="D77" s="429"/>
      <c r="E77" s="233"/>
      <c r="F77" s="233"/>
      <c r="G77" s="159"/>
      <c r="H77" s="159"/>
      <c r="I77" s="159"/>
      <c r="J77" s="159"/>
      <c r="K77" s="159"/>
      <c r="L77" s="160"/>
      <c r="M77" s="164"/>
      <c r="N77" s="164"/>
      <c r="O77" s="164"/>
      <c r="P77" s="164"/>
      <c r="Q77" s="165"/>
      <c r="R77" s="107"/>
      <c r="S77" s="166"/>
      <c r="T77" s="107"/>
      <c r="U77" s="166"/>
      <c r="V77" s="80"/>
      <c r="W77" s="80"/>
      <c r="X77" s="80"/>
    </row>
    <row r="78" spans="1:24" s="6" customFormat="1" ht="11.25" x14ac:dyDescent="0.2">
      <c r="A78" s="143"/>
      <c r="B78" s="146"/>
      <c r="C78" s="233"/>
      <c r="D78" s="430"/>
      <c r="E78" s="233"/>
      <c r="F78" s="233"/>
      <c r="G78" s="159"/>
      <c r="H78" s="159"/>
      <c r="I78" s="159"/>
      <c r="J78" s="159"/>
      <c r="K78" s="159"/>
      <c r="L78" s="160"/>
      <c r="M78" s="164"/>
      <c r="N78" s="164"/>
      <c r="O78" s="164"/>
      <c r="P78" s="164"/>
      <c r="Q78" s="165"/>
      <c r="R78" s="107"/>
      <c r="S78" s="166"/>
      <c r="T78" s="107"/>
      <c r="U78" s="166"/>
      <c r="V78" s="80"/>
      <c r="W78" s="80"/>
      <c r="X78" s="80"/>
    </row>
    <row r="79" spans="1:24" s="6" customFormat="1" ht="11.25" x14ac:dyDescent="0.2">
      <c r="A79" s="143"/>
      <c r="B79" s="146"/>
      <c r="C79" s="233"/>
      <c r="D79" s="431"/>
      <c r="E79" s="233"/>
      <c r="F79" s="233"/>
      <c r="G79" s="159"/>
      <c r="H79" s="159"/>
      <c r="I79" s="159"/>
      <c r="J79" s="159"/>
      <c r="K79" s="159"/>
      <c r="L79" s="160"/>
      <c r="M79" s="164"/>
      <c r="N79" s="164"/>
      <c r="O79" s="164"/>
      <c r="P79" s="164"/>
      <c r="Q79" s="165"/>
      <c r="R79" s="107"/>
      <c r="S79" s="166"/>
      <c r="T79" s="107"/>
      <c r="U79" s="166"/>
      <c r="V79" s="80"/>
      <c r="W79" s="80"/>
      <c r="X79" s="80"/>
    </row>
    <row r="80" spans="1:24" s="6" customFormat="1" ht="11.25" x14ac:dyDescent="0.2">
      <c r="A80" s="143"/>
      <c r="B80" s="146"/>
      <c r="C80" s="233"/>
      <c r="D80" s="233"/>
      <c r="E80" s="233"/>
      <c r="F80" s="233"/>
      <c r="G80" s="159"/>
      <c r="H80" s="159"/>
      <c r="I80" s="159"/>
      <c r="J80" s="159"/>
      <c r="K80" s="159"/>
      <c r="L80" s="160"/>
      <c r="M80" s="164"/>
      <c r="N80" s="164"/>
      <c r="O80" s="164"/>
      <c r="P80" s="164"/>
      <c r="Q80" s="165"/>
      <c r="R80" s="107"/>
      <c r="S80" s="166"/>
      <c r="T80" s="107"/>
      <c r="U80" s="166"/>
      <c r="V80" s="80"/>
      <c r="W80" s="80"/>
      <c r="X80" s="80"/>
    </row>
    <row r="81" spans="1:25" s="6" customFormat="1" ht="11.25" x14ac:dyDescent="0.2">
      <c r="A81" s="143"/>
      <c r="B81" s="146"/>
      <c r="C81" s="233"/>
      <c r="D81" s="233"/>
      <c r="E81" s="233"/>
      <c r="F81" s="233"/>
      <c r="G81" s="159"/>
      <c r="H81" s="159"/>
      <c r="I81" s="159"/>
      <c r="J81" s="159"/>
      <c r="K81" s="159"/>
      <c r="L81" s="160"/>
      <c r="M81" s="164"/>
      <c r="N81" s="164"/>
      <c r="O81" s="164"/>
      <c r="P81" s="164"/>
      <c r="Q81" s="165"/>
      <c r="R81" s="107"/>
      <c r="S81" s="166"/>
      <c r="T81" s="107"/>
      <c r="U81" s="166"/>
      <c r="V81" s="80"/>
      <c r="W81" s="80"/>
      <c r="X81" s="80"/>
    </row>
    <row r="82" spans="1:25" s="6" customFormat="1" ht="11.25" x14ac:dyDescent="0.2">
      <c r="A82" s="143"/>
      <c r="B82" s="146"/>
      <c r="C82" s="233"/>
      <c r="D82" s="233"/>
      <c r="E82" s="233"/>
      <c r="F82" s="233"/>
      <c r="G82" s="159"/>
      <c r="H82" s="159"/>
      <c r="I82" s="159"/>
      <c r="J82" s="159"/>
      <c r="K82" s="159"/>
      <c r="L82" s="160"/>
      <c r="M82" s="164"/>
      <c r="N82" s="164"/>
      <c r="O82" s="164"/>
      <c r="P82" s="164"/>
      <c r="Q82" s="165"/>
      <c r="R82" s="107"/>
      <c r="S82" s="166"/>
      <c r="T82" s="107"/>
      <c r="U82" s="166"/>
      <c r="V82" s="80"/>
      <c r="W82" s="80"/>
      <c r="X82" s="80"/>
    </row>
    <row r="83" spans="1:25" s="6" customFormat="1" ht="11.25" x14ac:dyDescent="0.2">
      <c r="A83" s="155"/>
      <c r="B83" s="162"/>
      <c r="C83" s="240"/>
      <c r="D83" s="240"/>
      <c r="E83" s="240"/>
      <c r="F83" s="240"/>
      <c r="G83" s="157"/>
      <c r="H83" s="157"/>
      <c r="I83" s="157"/>
      <c r="J83" s="157"/>
      <c r="K83" s="157"/>
      <c r="L83" s="157"/>
      <c r="M83" s="157"/>
      <c r="N83" s="157"/>
      <c r="O83" s="157"/>
      <c r="P83" s="157"/>
      <c r="Q83" s="157"/>
      <c r="R83" s="268"/>
      <c r="S83" s="268"/>
      <c r="T83" s="268"/>
      <c r="U83" s="268"/>
      <c r="V83" s="268"/>
      <c r="W83" s="268"/>
      <c r="X83" s="268"/>
    </row>
    <row r="84" spans="1:25" s="6" customFormat="1" ht="11.25" x14ac:dyDescent="0.2">
      <c r="A84" s="262"/>
      <c r="B84" s="269"/>
      <c r="C84" s="270"/>
      <c r="D84" s="270"/>
      <c r="E84" s="270"/>
      <c r="F84" s="270"/>
      <c r="G84" s="177"/>
      <c r="H84" s="177"/>
      <c r="I84" s="177"/>
      <c r="J84" s="177"/>
      <c r="K84" s="177"/>
      <c r="L84" s="177"/>
      <c r="M84" s="177"/>
      <c r="N84" s="177"/>
      <c r="O84" s="177"/>
      <c r="P84" s="177"/>
      <c r="Q84" s="177"/>
      <c r="R84" s="107"/>
      <c r="S84" s="107"/>
      <c r="T84" s="107"/>
      <c r="U84" s="107"/>
      <c r="V84" s="107"/>
      <c r="W84" s="107"/>
      <c r="X84" s="107"/>
    </row>
    <row r="85" spans="1:25" s="6" customFormat="1" ht="11.25" x14ac:dyDescent="0.2">
      <c r="A85" s="143"/>
      <c r="B85" s="146"/>
      <c r="C85" s="233"/>
      <c r="D85" s="233"/>
      <c r="E85" s="233"/>
      <c r="F85" s="233"/>
      <c r="G85" s="159"/>
      <c r="H85" s="159"/>
      <c r="I85" s="159"/>
      <c r="J85" s="159"/>
      <c r="K85" s="159"/>
      <c r="L85" s="160"/>
      <c r="M85" s="159"/>
      <c r="N85" s="159"/>
      <c r="O85" s="159"/>
      <c r="P85" s="159"/>
      <c r="Q85" s="167"/>
      <c r="R85" s="107"/>
      <c r="S85" s="107"/>
      <c r="T85" s="107"/>
      <c r="U85" s="107"/>
      <c r="V85" s="80"/>
      <c r="W85" s="80"/>
      <c r="X85" s="80"/>
    </row>
    <row r="86" spans="1:25" s="6" customFormat="1" ht="11.25" x14ac:dyDescent="0.2">
      <c r="A86" s="143"/>
      <c r="B86" s="146"/>
      <c r="C86" s="233"/>
      <c r="D86" s="233"/>
      <c r="E86" s="233"/>
      <c r="F86" s="233"/>
      <c r="G86" s="159"/>
      <c r="H86" s="159"/>
      <c r="I86" s="159"/>
      <c r="J86" s="159"/>
      <c r="K86" s="159"/>
      <c r="L86" s="160"/>
      <c r="M86" s="159"/>
      <c r="N86" s="159"/>
      <c r="O86" s="159"/>
      <c r="P86" s="159"/>
      <c r="Q86" s="167"/>
      <c r="R86" s="107"/>
      <c r="S86" s="107"/>
      <c r="T86" s="107"/>
      <c r="U86" s="107"/>
      <c r="V86" s="80"/>
      <c r="W86" s="80"/>
      <c r="X86" s="80"/>
    </row>
    <row r="87" spans="1:25" s="6" customFormat="1" ht="11.25" x14ac:dyDescent="0.2">
      <c r="A87" s="143"/>
      <c r="B87" s="146"/>
      <c r="C87" s="233"/>
      <c r="D87" s="233"/>
      <c r="E87" s="233"/>
      <c r="F87" s="233"/>
      <c r="G87" s="159"/>
      <c r="H87" s="159"/>
      <c r="I87" s="159"/>
      <c r="J87" s="159"/>
      <c r="K87" s="159"/>
      <c r="L87" s="160"/>
      <c r="M87" s="159"/>
      <c r="N87" s="159"/>
      <c r="O87" s="159"/>
      <c r="P87" s="159"/>
      <c r="Q87" s="167"/>
      <c r="R87" s="107"/>
      <c r="S87" s="107"/>
      <c r="T87" s="107"/>
      <c r="U87" s="107"/>
      <c r="V87" s="80"/>
      <c r="W87" s="80"/>
      <c r="X87" s="80"/>
    </row>
    <row r="88" spans="1:25" s="6" customFormat="1" ht="11.25" x14ac:dyDescent="0.2">
      <c r="A88" s="180"/>
      <c r="B88" s="181"/>
      <c r="C88" s="239"/>
      <c r="D88" s="239"/>
      <c r="E88" s="239"/>
      <c r="F88" s="239"/>
      <c r="G88" s="182"/>
      <c r="H88" s="182"/>
      <c r="I88" s="182"/>
      <c r="J88" s="182"/>
      <c r="K88" s="182"/>
      <c r="L88" s="183"/>
      <c r="M88" s="182"/>
      <c r="N88" s="182"/>
      <c r="O88" s="182"/>
      <c r="P88" s="182"/>
      <c r="Q88" s="185"/>
      <c r="R88" s="184"/>
      <c r="S88" s="184"/>
      <c r="T88" s="184"/>
      <c r="U88" s="184"/>
      <c r="V88" s="184"/>
      <c r="W88" s="184"/>
      <c r="X88" s="184"/>
    </row>
    <row r="89" spans="1:25" s="6" customFormat="1" ht="11.25" x14ac:dyDescent="0.2">
      <c r="A89" s="180"/>
      <c r="B89" s="181"/>
      <c r="C89" s="239"/>
      <c r="D89" s="239"/>
      <c r="E89" s="239"/>
      <c r="F89" s="239"/>
      <c r="G89" s="182"/>
      <c r="H89" s="182"/>
      <c r="I89" s="182"/>
      <c r="J89" s="182"/>
      <c r="K89" s="182"/>
      <c r="L89" s="183"/>
      <c r="M89" s="182"/>
      <c r="N89" s="182"/>
      <c r="O89" s="182"/>
      <c r="P89" s="182"/>
      <c r="Q89" s="185"/>
      <c r="R89" s="184"/>
      <c r="S89" s="184"/>
      <c r="T89" s="184"/>
      <c r="U89" s="184"/>
      <c r="V89" s="184"/>
      <c r="W89" s="184"/>
      <c r="X89" s="184"/>
    </row>
    <row r="90" spans="1:25" s="6" customFormat="1" ht="12.75" customHeight="1" x14ac:dyDescent="0.2">
      <c r="A90" s="449"/>
      <c r="B90" s="181"/>
      <c r="C90" s="239"/>
      <c r="D90" s="239"/>
      <c r="E90" s="239"/>
      <c r="F90" s="239"/>
      <c r="G90" s="449"/>
      <c r="H90" s="182"/>
      <c r="I90" s="449"/>
      <c r="J90" s="283"/>
      <c r="K90" s="182"/>
      <c r="L90" s="183"/>
      <c r="M90" s="182"/>
      <c r="N90" s="182"/>
      <c r="O90" s="182"/>
      <c r="P90" s="182"/>
      <c r="Q90" s="185"/>
      <c r="R90" s="184"/>
      <c r="S90" s="184"/>
      <c r="T90" s="184"/>
      <c r="U90" s="184"/>
      <c r="V90" s="184"/>
      <c r="W90" s="184"/>
      <c r="X90" s="438"/>
    </row>
    <row r="91" spans="1:25" s="6" customFormat="1" ht="11.25" x14ac:dyDescent="0.2">
      <c r="A91" s="450"/>
      <c r="B91" s="181"/>
      <c r="C91" s="239"/>
      <c r="D91" s="239"/>
      <c r="E91" s="239"/>
      <c r="F91" s="239"/>
      <c r="G91" s="450"/>
      <c r="H91" s="182"/>
      <c r="I91" s="450"/>
      <c r="J91" s="284"/>
      <c r="K91" s="182"/>
      <c r="L91" s="183"/>
      <c r="M91" s="182"/>
      <c r="N91" s="182"/>
      <c r="O91" s="182"/>
      <c r="P91" s="182"/>
      <c r="Q91" s="185"/>
      <c r="R91" s="184"/>
      <c r="S91" s="184"/>
      <c r="T91" s="184"/>
      <c r="U91" s="184"/>
      <c r="V91" s="184"/>
      <c r="W91" s="184"/>
      <c r="X91" s="439"/>
    </row>
    <row r="92" spans="1:25" s="6" customFormat="1" ht="11.25" x14ac:dyDescent="0.2">
      <c r="A92" s="169"/>
      <c r="B92" s="170" t="s">
        <v>160</v>
      </c>
      <c r="C92" s="242"/>
      <c r="D92" s="242"/>
      <c r="E92" s="242"/>
      <c r="F92" s="242"/>
      <c r="G92" s="171">
        <f>G12+G29+G35+G39+G56+G88+G90</f>
        <v>1476</v>
      </c>
      <c r="H92" s="171">
        <f>H29+H35+H39+H56</f>
        <v>0</v>
      </c>
      <c r="I92" s="171">
        <f>I12+I29+I35+I39+I56+I88+I90</f>
        <v>1404</v>
      </c>
      <c r="J92" s="171">
        <f>J12+J29+J35+J39+J56</f>
        <v>852</v>
      </c>
      <c r="K92" s="171"/>
      <c r="L92" s="171" t="e">
        <f>L29+L35+#REF!</f>
        <v>#REF!</v>
      </c>
      <c r="M92" s="171">
        <f>M12+M29+M35+M39+M56</f>
        <v>565</v>
      </c>
      <c r="N92" s="171">
        <f>N56</f>
        <v>0</v>
      </c>
      <c r="O92" s="171">
        <f>O56</f>
        <v>0</v>
      </c>
      <c r="P92" s="171"/>
      <c r="Q92" s="171">
        <f>Q12</f>
        <v>72</v>
      </c>
      <c r="R92" s="171">
        <f>R12</f>
        <v>578</v>
      </c>
      <c r="S92" s="171">
        <f>S12</f>
        <v>794</v>
      </c>
      <c r="T92" s="171">
        <f>T29+T35+T39+T57+T68+T75+T83</f>
        <v>0</v>
      </c>
      <c r="U92" s="171">
        <f>U29+U35+U39+U56</f>
        <v>0</v>
      </c>
      <c r="V92" s="171">
        <f>V29+V35+V39+V56-V83</f>
        <v>0</v>
      </c>
      <c r="W92" s="171">
        <f>W29+W35+W39+W56</f>
        <v>0</v>
      </c>
      <c r="X92" s="171">
        <f>X29+X35+X39+X56</f>
        <v>0</v>
      </c>
    </row>
    <row r="93" spans="1:25" s="6" customFormat="1" ht="11.25" x14ac:dyDescent="0.2">
      <c r="A93" s="169"/>
      <c r="B93" s="170" t="s">
        <v>161</v>
      </c>
      <c r="C93" s="243"/>
      <c r="D93" s="243"/>
      <c r="E93" s="243"/>
      <c r="F93" s="243"/>
      <c r="G93" s="171">
        <f>G92</f>
        <v>1476</v>
      </c>
      <c r="H93" s="172">
        <f>H92</f>
        <v>0</v>
      </c>
      <c r="I93" s="172">
        <f>I92</f>
        <v>1404</v>
      </c>
      <c r="J93" s="172"/>
      <c r="K93" s="172"/>
      <c r="L93" s="171"/>
      <c r="M93" s="171">
        <f>M92</f>
        <v>565</v>
      </c>
      <c r="N93" s="171">
        <f>N92</f>
        <v>0</v>
      </c>
      <c r="O93" s="171">
        <f>O92</f>
        <v>0</v>
      </c>
      <c r="P93" s="171"/>
      <c r="Q93" s="171">
        <f>Q92</f>
        <v>72</v>
      </c>
      <c r="R93" s="171">
        <f>R92</f>
        <v>578</v>
      </c>
      <c r="S93" s="171">
        <f>S92</f>
        <v>794</v>
      </c>
      <c r="T93" s="171">
        <f>T92+T65</f>
        <v>0</v>
      </c>
      <c r="U93" s="171">
        <f>U92+U65</f>
        <v>0</v>
      </c>
      <c r="V93" s="171">
        <f>V92+V66</f>
        <v>0</v>
      </c>
      <c r="W93" s="171">
        <f>W92+W86+W85</f>
        <v>0</v>
      </c>
      <c r="X93" s="171">
        <f>X92+X72+X73+X80+X81+X88+X90</f>
        <v>0</v>
      </c>
    </row>
    <row r="94" spans="1:25" s="6" customFormat="1" ht="11.25" x14ac:dyDescent="0.2">
      <c r="A94" s="169"/>
      <c r="B94" s="170" t="s">
        <v>71</v>
      </c>
      <c r="C94" s="243"/>
      <c r="D94" s="243"/>
      <c r="E94" s="243"/>
      <c r="F94" s="243"/>
      <c r="G94" s="171"/>
      <c r="H94" s="172"/>
      <c r="I94" s="172"/>
      <c r="J94" s="172"/>
      <c r="K94" s="172"/>
      <c r="L94" s="171"/>
      <c r="M94" s="171"/>
      <c r="N94" s="171"/>
      <c r="O94" s="171"/>
      <c r="P94" s="171"/>
      <c r="Q94" s="171"/>
      <c r="R94" s="173">
        <f>36</f>
        <v>36</v>
      </c>
      <c r="S94" s="173">
        <f>36</f>
        <v>36</v>
      </c>
      <c r="T94" s="173">
        <f>T92/T9</f>
        <v>0</v>
      </c>
      <c r="U94" s="173">
        <f>U92/20</f>
        <v>0</v>
      </c>
      <c r="V94" s="173">
        <v>36</v>
      </c>
      <c r="W94" s="173">
        <f>W92/16</f>
        <v>0</v>
      </c>
      <c r="X94" s="173">
        <f>X92/22</f>
        <v>0</v>
      </c>
    </row>
    <row r="95" spans="1:25" s="6" customFormat="1" ht="15" customHeight="1" x14ac:dyDescent="0.2">
      <c r="A95" s="174"/>
      <c r="B95" s="175"/>
      <c r="C95" s="211"/>
      <c r="D95" s="211"/>
      <c r="E95" s="211"/>
      <c r="F95" s="211"/>
      <c r="G95" s="112"/>
      <c r="H95" s="176"/>
      <c r="I95" s="176"/>
      <c r="J95" s="176"/>
      <c r="K95" s="176"/>
      <c r="L95" s="177"/>
      <c r="M95" s="112"/>
      <c r="N95" s="112"/>
      <c r="O95" s="112"/>
      <c r="P95" s="112"/>
      <c r="Q95" s="178"/>
      <c r="R95" s="107"/>
      <c r="S95" s="107"/>
      <c r="T95" s="107"/>
      <c r="U95" s="107"/>
      <c r="V95" s="112"/>
      <c r="W95" s="112"/>
      <c r="X95" s="112"/>
      <c r="Y95" s="96"/>
    </row>
    <row r="96" spans="1:25" s="6" customFormat="1" ht="14.45" customHeight="1" x14ac:dyDescent="0.2">
      <c r="A96" s="174"/>
      <c r="B96" s="175"/>
      <c r="C96" s="175"/>
      <c r="D96" s="175"/>
      <c r="E96" s="175"/>
      <c r="F96" s="175"/>
      <c r="G96" s="112"/>
      <c r="H96" s="112"/>
      <c r="I96" s="112"/>
      <c r="J96" s="112"/>
      <c r="K96" s="112"/>
      <c r="L96" s="177"/>
      <c r="M96" s="112"/>
      <c r="N96" s="112"/>
      <c r="O96" s="112"/>
      <c r="P96" s="112"/>
      <c r="Q96" s="112"/>
      <c r="R96" s="107"/>
      <c r="S96" s="107"/>
      <c r="T96" s="107"/>
      <c r="U96" s="107"/>
      <c r="V96" s="112"/>
      <c r="W96" s="112"/>
      <c r="X96" s="112"/>
      <c r="Y96" s="96"/>
    </row>
    <row r="97" spans="1:26" ht="22.15" customHeight="1" x14ac:dyDescent="0.2">
      <c r="A97" s="34"/>
      <c r="B97" s="114"/>
      <c r="C97" s="114"/>
      <c r="D97" s="114"/>
      <c r="E97" s="114"/>
      <c r="F97" s="114"/>
      <c r="G97" s="33"/>
      <c r="H97" s="33"/>
      <c r="I97" s="33"/>
      <c r="J97" s="33"/>
      <c r="K97" s="33"/>
      <c r="L97" s="33"/>
      <c r="M97" s="33"/>
      <c r="N97" s="33"/>
      <c r="O97" s="33"/>
      <c r="P97" s="33"/>
      <c r="Q97" s="33"/>
      <c r="R97" s="39"/>
      <c r="S97" s="39"/>
      <c r="T97" s="39"/>
      <c r="U97" s="39"/>
      <c r="V97" s="39"/>
      <c r="W97" s="39"/>
      <c r="X97" s="39"/>
      <c r="Y97" s="96"/>
      <c r="Z97" s="6"/>
    </row>
    <row r="98" spans="1:26" ht="22.15" customHeight="1" x14ac:dyDescent="0.2">
      <c r="A98" s="440" t="s">
        <v>141</v>
      </c>
      <c r="B98" s="441"/>
      <c r="C98" s="441"/>
      <c r="D98" s="441"/>
      <c r="E98" s="441"/>
      <c r="F98" s="441"/>
      <c r="G98" s="442"/>
      <c r="H98" s="207"/>
      <c r="I98" s="123"/>
      <c r="J98" s="123"/>
      <c r="K98" s="435" t="s">
        <v>34</v>
      </c>
      <c r="L98" s="95"/>
      <c r="M98" s="432" t="s">
        <v>72</v>
      </c>
      <c r="N98" s="433"/>
      <c r="O98" s="433"/>
      <c r="P98" s="433"/>
      <c r="Q98" s="434"/>
      <c r="R98" s="271">
        <f t="shared" ref="R98:X98" si="0">R92</f>
        <v>578</v>
      </c>
      <c r="S98" s="271">
        <f t="shared" si="0"/>
        <v>794</v>
      </c>
      <c r="T98" s="271">
        <f t="shared" si="0"/>
        <v>0</v>
      </c>
      <c r="U98" s="271">
        <f t="shared" si="0"/>
        <v>0</v>
      </c>
      <c r="V98" s="271">
        <f t="shared" si="0"/>
        <v>0</v>
      </c>
      <c r="W98" s="271">
        <f t="shared" si="0"/>
        <v>0</v>
      </c>
      <c r="X98" s="271">
        <f t="shared" si="0"/>
        <v>0</v>
      </c>
      <c r="Y98" s="96"/>
      <c r="Z98" s="6"/>
    </row>
    <row r="99" spans="1:26" ht="13.15" customHeight="1" x14ac:dyDescent="0.2">
      <c r="A99" s="196" t="s">
        <v>55</v>
      </c>
      <c r="B99" s="197"/>
      <c r="C99" s="197"/>
      <c r="D99" s="197"/>
      <c r="E99" s="197"/>
      <c r="F99" s="197"/>
      <c r="G99" s="198"/>
      <c r="H99" s="212"/>
      <c r="I99" s="51"/>
      <c r="J99" s="51"/>
      <c r="K99" s="436"/>
      <c r="L99" s="95"/>
      <c r="M99" s="432" t="s">
        <v>73</v>
      </c>
      <c r="N99" s="433"/>
      <c r="O99" s="433"/>
      <c r="P99" s="433"/>
      <c r="Q99" s="434"/>
      <c r="R99" s="97">
        <v>0</v>
      </c>
      <c r="S99" s="97">
        <v>0</v>
      </c>
      <c r="T99" s="97">
        <v>0</v>
      </c>
      <c r="U99" s="97">
        <f>U65</f>
        <v>0</v>
      </c>
      <c r="V99" s="97">
        <v>0</v>
      </c>
      <c r="W99" s="97">
        <f>W85</f>
        <v>0</v>
      </c>
      <c r="X99" s="97">
        <f>X72+X80</f>
        <v>0</v>
      </c>
      <c r="Y99" s="96"/>
      <c r="Z99" s="6"/>
    </row>
    <row r="100" spans="1:26" ht="12.6" customHeight="1" x14ac:dyDescent="0.2">
      <c r="A100" s="199" t="s">
        <v>74</v>
      </c>
      <c r="B100" s="200"/>
      <c r="C100" s="200"/>
      <c r="D100" s="200"/>
      <c r="E100" s="200"/>
      <c r="F100" s="200"/>
      <c r="G100" s="201"/>
      <c r="H100" s="205"/>
      <c r="I100" s="52"/>
      <c r="J100" s="52"/>
      <c r="K100" s="436"/>
      <c r="L100" s="95"/>
      <c r="M100" s="432" t="s">
        <v>102</v>
      </c>
      <c r="N100" s="433"/>
      <c r="O100" s="433"/>
      <c r="P100" s="433"/>
      <c r="Q100" s="434"/>
      <c r="R100" s="97">
        <v>0</v>
      </c>
      <c r="S100" s="97">
        <v>0</v>
      </c>
      <c r="T100" s="97">
        <v>0</v>
      </c>
      <c r="U100" s="97">
        <v>0</v>
      </c>
      <c r="V100" s="97">
        <f>V66</f>
        <v>0</v>
      </c>
      <c r="W100" s="97">
        <f>W86</f>
        <v>0</v>
      </c>
      <c r="X100" s="97">
        <f>X73+X81</f>
        <v>0</v>
      </c>
      <c r="Y100" s="96"/>
      <c r="Z100" s="6"/>
    </row>
    <row r="101" spans="1:26" x14ac:dyDescent="0.2">
      <c r="A101" s="194"/>
      <c r="B101" s="195"/>
      <c r="C101" s="204"/>
      <c r="D101" s="204"/>
      <c r="E101" s="204"/>
      <c r="F101" s="204"/>
      <c r="G101" s="202"/>
      <c r="H101" s="205"/>
      <c r="I101" s="52"/>
      <c r="J101" s="52"/>
      <c r="K101" s="436"/>
      <c r="L101" s="95"/>
      <c r="M101" s="432" t="s">
        <v>103</v>
      </c>
      <c r="N101" s="433"/>
      <c r="O101" s="433"/>
      <c r="P101" s="433"/>
      <c r="Q101" s="434"/>
      <c r="R101" s="97"/>
      <c r="S101" s="97"/>
      <c r="T101" s="97"/>
      <c r="U101" s="97"/>
      <c r="V101" s="97"/>
      <c r="W101" s="97"/>
      <c r="X101" s="97">
        <f>X88</f>
        <v>0</v>
      </c>
      <c r="Y101" s="96"/>
      <c r="Z101" s="6"/>
    </row>
    <row r="102" spans="1:26" x14ac:dyDescent="0.2">
      <c r="A102" s="194" t="s">
        <v>75</v>
      </c>
      <c r="B102" s="195"/>
      <c r="C102" s="204"/>
      <c r="D102" s="204"/>
      <c r="E102" s="204"/>
      <c r="F102" s="204"/>
      <c r="G102" s="202"/>
      <c r="H102" s="205"/>
      <c r="I102" s="52"/>
      <c r="J102" s="52"/>
      <c r="K102" s="436"/>
      <c r="L102" s="95"/>
      <c r="M102" s="432" t="s">
        <v>76</v>
      </c>
      <c r="N102" s="433"/>
      <c r="O102" s="433"/>
      <c r="P102" s="433"/>
      <c r="Q102" s="434"/>
      <c r="R102" s="272">
        <v>0</v>
      </c>
      <c r="S102" s="272">
        <v>3</v>
      </c>
      <c r="T102" s="272">
        <v>1</v>
      </c>
      <c r="U102" s="272">
        <v>4</v>
      </c>
      <c r="V102" s="272">
        <v>2</v>
      </c>
      <c r="W102" s="272">
        <v>4</v>
      </c>
      <c r="X102" s="272">
        <v>4</v>
      </c>
    </row>
    <row r="103" spans="1:26" x14ac:dyDescent="0.2">
      <c r="A103" s="245" t="s">
        <v>137</v>
      </c>
      <c r="B103" s="246"/>
      <c r="C103" s="246"/>
      <c r="D103" s="246"/>
      <c r="E103" s="246"/>
      <c r="F103" s="246"/>
      <c r="G103" s="247"/>
      <c r="H103" s="205"/>
      <c r="I103" s="52"/>
      <c r="J103" s="52"/>
      <c r="K103" s="436"/>
      <c r="L103" s="95"/>
      <c r="M103" s="432" t="s">
        <v>77</v>
      </c>
      <c r="N103" s="433"/>
      <c r="O103" s="433"/>
      <c r="P103" s="433"/>
      <c r="Q103" s="434"/>
      <c r="R103" s="272">
        <v>4</v>
      </c>
      <c r="S103" s="272">
        <v>8</v>
      </c>
      <c r="T103" s="272">
        <v>3</v>
      </c>
      <c r="U103" s="272">
        <v>5</v>
      </c>
      <c r="V103" s="272">
        <v>4</v>
      </c>
      <c r="W103" s="272">
        <v>4</v>
      </c>
      <c r="X103" s="272">
        <v>8</v>
      </c>
    </row>
    <row r="104" spans="1:26" x14ac:dyDescent="0.2">
      <c r="A104" s="248" t="s">
        <v>162</v>
      </c>
      <c r="B104" s="249"/>
      <c r="C104" s="249"/>
      <c r="D104" s="249"/>
      <c r="E104" s="249"/>
      <c r="F104" s="249"/>
      <c r="G104" s="250"/>
      <c r="H104" s="206"/>
      <c r="I104" s="53"/>
      <c r="J104" s="53"/>
      <c r="K104" s="437"/>
      <c r="L104" s="95"/>
      <c r="M104" s="432" t="s">
        <v>78</v>
      </c>
      <c r="N104" s="433"/>
      <c r="O104" s="433"/>
      <c r="P104" s="433"/>
      <c r="Q104" s="434"/>
      <c r="R104" s="272">
        <v>2</v>
      </c>
      <c r="S104" s="272">
        <v>0</v>
      </c>
      <c r="T104" s="272">
        <v>2</v>
      </c>
      <c r="U104" s="272">
        <v>2</v>
      </c>
      <c r="V104" s="272">
        <v>2</v>
      </c>
      <c r="W104" s="272">
        <v>2</v>
      </c>
      <c r="X104" s="272">
        <v>2</v>
      </c>
    </row>
    <row r="105" spans="1:26" x14ac:dyDescent="0.2">
      <c r="A105" s="251" t="s">
        <v>163</v>
      </c>
      <c r="B105" s="252"/>
      <c r="C105" s="252"/>
      <c r="D105" s="252"/>
      <c r="E105" s="252"/>
      <c r="F105" s="252"/>
      <c r="G105" s="253"/>
      <c r="H105" s="244"/>
      <c r="I105" s="244"/>
      <c r="J105" s="244"/>
      <c r="K105" s="244"/>
      <c r="L105" s="244"/>
      <c r="M105" s="244"/>
      <c r="N105" s="244"/>
      <c r="O105" s="244"/>
      <c r="P105" s="244"/>
      <c r="Q105" s="244"/>
      <c r="R105" s="244"/>
      <c r="S105" s="244"/>
      <c r="T105" s="244"/>
      <c r="U105" s="244"/>
      <c r="V105" s="244"/>
      <c r="W105" s="244"/>
      <c r="X105" s="244"/>
    </row>
    <row r="106" spans="1:26" x14ac:dyDescent="0.2">
      <c r="A106" s="248"/>
      <c r="B106" s="249"/>
      <c r="C106" s="249"/>
      <c r="D106" s="249"/>
      <c r="E106" s="249"/>
      <c r="F106" s="249"/>
      <c r="G106" s="250"/>
      <c r="H106" s="244"/>
      <c r="I106" s="244"/>
      <c r="J106" s="244"/>
      <c r="K106" s="244"/>
      <c r="L106" s="244"/>
      <c r="M106" s="244"/>
      <c r="N106" s="244"/>
      <c r="O106" s="244"/>
      <c r="P106" s="244"/>
      <c r="Q106" s="244"/>
      <c r="R106" s="244"/>
      <c r="S106" s="244"/>
      <c r="T106" s="244"/>
      <c r="U106" s="244"/>
      <c r="V106" s="244"/>
      <c r="W106" s="244"/>
      <c r="X106" s="244"/>
    </row>
    <row r="107" spans="1:26" x14ac:dyDescent="0.2">
      <c r="B107" s="54"/>
      <c r="C107" s="54"/>
      <c r="D107" s="54"/>
      <c r="E107" s="54"/>
      <c r="F107" s="54"/>
    </row>
    <row r="108" spans="1:26" x14ac:dyDescent="0.2">
      <c r="B108" s="54"/>
      <c r="C108" s="54"/>
      <c r="D108" s="54"/>
      <c r="E108" s="54"/>
      <c r="F108" s="54"/>
    </row>
    <row r="109" spans="1:26" x14ac:dyDescent="0.2">
      <c r="B109" s="54"/>
      <c r="C109" s="54"/>
      <c r="D109" s="54"/>
      <c r="E109" s="54"/>
      <c r="F109" s="54"/>
    </row>
  </sheetData>
  <mergeCells count="41">
    <mergeCell ref="J6:J10"/>
    <mergeCell ref="X90:X91"/>
    <mergeCell ref="A98:G98"/>
    <mergeCell ref="I5:I10"/>
    <mergeCell ref="N6:N10"/>
    <mergeCell ref="K6:K10"/>
    <mergeCell ref="M6:M10"/>
    <mergeCell ref="E2:E10"/>
    <mergeCell ref="F2:F10"/>
    <mergeCell ref="A90:A91"/>
    <mergeCell ref="V6:W6"/>
    <mergeCell ref="I3:N3"/>
    <mergeCell ref="G90:G91"/>
    <mergeCell ref="I90:I91"/>
    <mergeCell ref="D70:D71"/>
    <mergeCell ref="D76:D77"/>
    <mergeCell ref="D78:D79"/>
    <mergeCell ref="M103:Q103"/>
    <mergeCell ref="M104:Q104"/>
    <mergeCell ref="M101:Q101"/>
    <mergeCell ref="K98:K104"/>
    <mergeCell ref="M102:Q102"/>
    <mergeCell ref="M100:Q100"/>
    <mergeCell ref="M99:Q99"/>
    <mergeCell ref="M98:Q98"/>
    <mergeCell ref="A1:U1"/>
    <mergeCell ref="R6:S6"/>
    <mergeCell ref="L7:L9"/>
    <mergeCell ref="H3:H10"/>
    <mergeCell ref="I4:N4"/>
    <mergeCell ref="A2:A10"/>
    <mergeCell ref="B2:B10"/>
    <mergeCell ref="C2:D9"/>
    <mergeCell ref="G2:G10"/>
    <mergeCell ref="H2:Q2"/>
    <mergeCell ref="T6:U6"/>
    <mergeCell ref="Q3:Q10"/>
    <mergeCell ref="R2:X5"/>
    <mergeCell ref="P3:P10"/>
    <mergeCell ref="O3:O10"/>
    <mergeCell ref="J5:N5"/>
  </mergeCells>
  <pageMargins left="0.59055118110236227" right="0.31496062992125984"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1"/>
  <sheetViews>
    <sheetView tabSelected="1" view="pageBreakPreview" zoomScale="150" zoomScaleSheetLayoutView="150" workbookViewId="0">
      <selection activeCell="B17" sqref="B17"/>
    </sheetView>
  </sheetViews>
  <sheetFormatPr defaultRowHeight="12.75" x14ac:dyDescent="0.2"/>
  <cols>
    <col min="1" max="1" width="24.5703125" customWidth="1"/>
    <col min="2" max="2" width="97.28515625" customWidth="1"/>
  </cols>
  <sheetData>
    <row r="1" spans="1:2" ht="37.15" customHeight="1" x14ac:dyDescent="0.2">
      <c r="A1" s="453" t="s">
        <v>134</v>
      </c>
      <c r="B1" s="453"/>
    </row>
    <row r="2" spans="1:2" ht="15.75" x14ac:dyDescent="0.2">
      <c r="A2" s="187" t="s">
        <v>79</v>
      </c>
      <c r="B2" s="187" t="s">
        <v>37</v>
      </c>
    </row>
    <row r="3" spans="1:2" ht="15.75" x14ac:dyDescent="0.2">
      <c r="A3" s="187"/>
      <c r="B3" s="188" t="s">
        <v>167</v>
      </c>
    </row>
    <row r="4" spans="1:2" ht="15.75" x14ac:dyDescent="0.2">
      <c r="A4" s="256">
        <v>206</v>
      </c>
      <c r="B4" s="255" t="s">
        <v>80</v>
      </c>
    </row>
    <row r="5" spans="1:2" ht="19.149999999999999" customHeight="1" x14ac:dyDescent="0.2">
      <c r="A5" s="189">
        <v>409.30200000000002</v>
      </c>
      <c r="B5" s="255" t="s">
        <v>81</v>
      </c>
    </row>
    <row r="6" spans="1:2" ht="15.75" x14ac:dyDescent="0.2">
      <c r="A6" s="189">
        <v>306.31400000000002</v>
      </c>
      <c r="B6" s="255" t="s">
        <v>92</v>
      </c>
    </row>
    <row r="7" spans="1:2" ht="15.75" x14ac:dyDescent="0.2">
      <c r="A7" s="189">
        <v>406</v>
      </c>
      <c r="B7" s="255" t="s">
        <v>93</v>
      </c>
    </row>
    <row r="8" spans="1:2" ht="15.75" x14ac:dyDescent="0.2">
      <c r="A8" s="189">
        <v>303</v>
      </c>
      <c r="B8" s="255" t="s">
        <v>164</v>
      </c>
    </row>
    <row r="9" spans="1:2" ht="15.75" x14ac:dyDescent="0.2">
      <c r="A9" s="189">
        <v>309</v>
      </c>
      <c r="B9" s="255" t="s">
        <v>94</v>
      </c>
    </row>
    <row r="10" spans="1:2" ht="15.75" x14ac:dyDescent="0.2">
      <c r="A10" s="189">
        <v>307</v>
      </c>
      <c r="B10" s="255" t="s">
        <v>95</v>
      </c>
    </row>
    <row r="11" spans="1:2" ht="15.75" x14ac:dyDescent="0.2">
      <c r="A11" s="189">
        <v>307</v>
      </c>
      <c r="B11" s="255" t="s">
        <v>187</v>
      </c>
    </row>
    <row r="12" spans="1:2" ht="15.75" x14ac:dyDescent="0.2">
      <c r="A12" s="189">
        <v>407</v>
      </c>
      <c r="B12" s="255" t="s">
        <v>166</v>
      </c>
    </row>
    <row r="13" spans="1:2" ht="15.75" x14ac:dyDescent="0.2">
      <c r="A13" s="189">
        <v>406</v>
      </c>
      <c r="B13" s="255" t="s">
        <v>96</v>
      </c>
    </row>
    <row r="14" spans="1:2" ht="15.75" x14ac:dyDescent="0.2">
      <c r="A14" s="189">
        <v>101</v>
      </c>
      <c r="B14" s="255" t="s">
        <v>165</v>
      </c>
    </row>
    <row r="15" spans="1:2" ht="15.75" x14ac:dyDescent="0.2">
      <c r="A15" s="189"/>
      <c r="B15" s="188" t="s">
        <v>82</v>
      </c>
    </row>
    <row r="16" spans="1:2" ht="15.75" x14ac:dyDescent="0.2">
      <c r="A16" s="189">
        <v>401</v>
      </c>
      <c r="B16" s="255" t="s">
        <v>97</v>
      </c>
    </row>
    <row r="17" spans="1:2" ht="15.75" x14ac:dyDescent="0.2">
      <c r="A17" s="189">
        <v>307</v>
      </c>
      <c r="B17" s="255" t="s">
        <v>98</v>
      </c>
    </row>
    <row r="18" spans="1:2" ht="15.75" x14ac:dyDescent="0.2">
      <c r="A18" s="190"/>
      <c r="B18" s="191" t="s">
        <v>83</v>
      </c>
    </row>
    <row r="19" spans="1:2" ht="15.75" x14ac:dyDescent="0.2">
      <c r="A19" s="189">
        <v>201</v>
      </c>
      <c r="B19" s="255" t="s">
        <v>132</v>
      </c>
    </row>
    <row r="20" spans="1:2" ht="15.75" x14ac:dyDescent="0.2">
      <c r="A20" s="189" t="s">
        <v>186</v>
      </c>
      <c r="B20" s="255" t="s">
        <v>84</v>
      </c>
    </row>
    <row r="21" spans="1:2" ht="15.75" x14ac:dyDescent="0.2">
      <c r="A21" s="190">
        <v>101</v>
      </c>
      <c r="B21" s="254" t="s">
        <v>185</v>
      </c>
    </row>
    <row r="22" spans="1:2" ht="15.75" x14ac:dyDescent="0.2">
      <c r="A22" s="190"/>
      <c r="B22" s="188" t="s">
        <v>85</v>
      </c>
    </row>
    <row r="23" spans="1:2" ht="15.75" x14ac:dyDescent="0.2">
      <c r="A23" s="190">
        <v>202</v>
      </c>
      <c r="B23" s="192" t="s">
        <v>86</v>
      </c>
    </row>
    <row r="24" spans="1:2" ht="16.149999999999999" customHeight="1" x14ac:dyDescent="0.2">
      <c r="A24" s="190" t="s">
        <v>186</v>
      </c>
      <c r="B24" s="193" t="s">
        <v>87</v>
      </c>
    </row>
    <row r="25" spans="1:2" ht="15.75" x14ac:dyDescent="0.2">
      <c r="A25" s="190"/>
      <c r="B25" s="191" t="s">
        <v>168</v>
      </c>
    </row>
    <row r="26" spans="1:2" ht="15.75" x14ac:dyDescent="0.2">
      <c r="A26" s="190">
        <v>205</v>
      </c>
      <c r="B26" s="192" t="s">
        <v>169</v>
      </c>
    </row>
    <row r="27" spans="1:2" ht="15.75" x14ac:dyDescent="0.2">
      <c r="A27" s="190">
        <v>101</v>
      </c>
      <c r="B27" s="192" t="s">
        <v>170</v>
      </c>
    </row>
    <row r="28" spans="1:2" ht="15.75" x14ac:dyDescent="0.25">
      <c r="A28" s="187">
        <v>203</v>
      </c>
      <c r="B28" s="257" t="s">
        <v>171</v>
      </c>
    </row>
    <row r="29" spans="1:2" ht="15.75" x14ac:dyDescent="0.25">
      <c r="A29" s="187">
        <v>301</v>
      </c>
      <c r="B29" s="257" t="s">
        <v>172</v>
      </c>
    </row>
    <row r="30" spans="1:2" ht="15.75" x14ac:dyDescent="0.25">
      <c r="A30" s="187">
        <v>303</v>
      </c>
      <c r="B30" s="257" t="s">
        <v>173</v>
      </c>
    </row>
    <row r="31" spans="1:2" ht="15.75" x14ac:dyDescent="0.25">
      <c r="A31" s="187">
        <v>408</v>
      </c>
      <c r="B31" s="257" t="s">
        <v>174</v>
      </c>
    </row>
    <row r="32" spans="1:2" ht="15.75" x14ac:dyDescent="0.25">
      <c r="A32" s="187">
        <v>407</v>
      </c>
      <c r="B32" s="257" t="s">
        <v>175</v>
      </c>
    </row>
    <row r="33" spans="1:2" ht="15.75" x14ac:dyDescent="0.25">
      <c r="A33" s="187">
        <v>205</v>
      </c>
      <c r="B33" s="257" t="s">
        <v>176</v>
      </c>
    </row>
    <row r="34" spans="1:2" ht="15.75" x14ac:dyDescent="0.25">
      <c r="A34" s="187">
        <v>313</v>
      </c>
      <c r="B34" s="257" t="s">
        <v>177</v>
      </c>
    </row>
    <row r="35" spans="1:2" ht="15.75" x14ac:dyDescent="0.25">
      <c r="A35" s="187">
        <v>312</v>
      </c>
      <c r="B35" s="257" t="s">
        <v>178</v>
      </c>
    </row>
    <row r="36" spans="1:2" ht="15.75" x14ac:dyDescent="0.25">
      <c r="A36" s="187">
        <v>312</v>
      </c>
      <c r="B36" s="257" t="s">
        <v>179</v>
      </c>
    </row>
    <row r="37" spans="1:2" ht="15.75" x14ac:dyDescent="0.25">
      <c r="A37" s="187">
        <v>406</v>
      </c>
      <c r="B37" s="257" t="s">
        <v>180</v>
      </c>
    </row>
    <row r="38" spans="1:2" ht="15.75" x14ac:dyDescent="0.25">
      <c r="A38" s="187">
        <v>307</v>
      </c>
      <c r="B38" s="257" t="s">
        <v>181</v>
      </c>
    </row>
    <row r="39" spans="1:2" ht="15.75" x14ac:dyDescent="0.25">
      <c r="A39" s="187">
        <v>309</v>
      </c>
      <c r="B39" s="257" t="s">
        <v>182</v>
      </c>
    </row>
    <row r="40" spans="1:2" ht="15.75" x14ac:dyDescent="0.25">
      <c r="A40" s="187">
        <v>312</v>
      </c>
      <c r="B40" s="257" t="s">
        <v>183</v>
      </c>
    </row>
    <row r="41" spans="1:2" ht="15.75" x14ac:dyDescent="0.25">
      <c r="A41" s="187">
        <v>309</v>
      </c>
      <c r="B41" s="258" t="s">
        <v>184</v>
      </c>
    </row>
  </sheetData>
  <mergeCells count="1">
    <mergeCell ref="A1:B1"/>
  </mergeCells>
  <pageMargins left="0.70866141732283472" right="0.70866141732283472" top="0.74803149606299213" bottom="0.74803149606299213" header="0.31496062992125984" footer="0.31496062992125984"/>
  <pageSetup paperSize="9" scale="68" orientation="portrait"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142"/>
  <sheetViews>
    <sheetView view="pageBreakPreview" zoomScaleNormal="100" zoomScaleSheetLayoutView="100" workbookViewId="0">
      <selection activeCell="S141" sqref="S141"/>
    </sheetView>
  </sheetViews>
  <sheetFormatPr defaultRowHeight="12.75" x14ac:dyDescent="0.2"/>
  <cols>
    <col min="1" max="1" width="3" customWidth="1"/>
  </cols>
  <sheetData>
    <row r="1" spans="2:15" ht="18" x14ac:dyDescent="0.25">
      <c r="B1" s="454"/>
      <c r="C1" s="455"/>
      <c r="D1" s="455"/>
      <c r="E1" s="455"/>
      <c r="F1" s="455"/>
      <c r="G1" s="455"/>
      <c r="H1" s="455"/>
      <c r="I1" s="455"/>
      <c r="J1" s="455"/>
      <c r="K1" s="455"/>
      <c r="L1" s="455"/>
      <c r="M1" s="455"/>
      <c r="N1" s="455"/>
      <c r="O1" s="455"/>
    </row>
    <row r="46" ht="7.5" customHeight="1" x14ac:dyDescent="0.2"/>
    <row r="47" hidden="1" x14ac:dyDescent="0.2"/>
    <row r="48" ht="21" customHeight="1" x14ac:dyDescent="0.2"/>
    <row r="49" ht="7.5" customHeight="1" x14ac:dyDescent="0.2"/>
    <row r="80" ht="6" customHeight="1" x14ac:dyDescent="0.2"/>
    <row r="98" ht="38.25" customHeight="1" x14ac:dyDescent="0.2"/>
    <row r="126" ht="17.25" customHeight="1" x14ac:dyDescent="0.2"/>
    <row r="140" ht="18" customHeight="1" x14ac:dyDescent="0.2"/>
    <row r="141" ht="120.75" customHeight="1" x14ac:dyDescent="0.2"/>
    <row r="142" ht="409.5" customHeight="1" x14ac:dyDescent="0.2"/>
  </sheetData>
  <mergeCells count="1">
    <mergeCell ref="B1:O1"/>
  </mergeCells>
  <pageMargins left="0.70866141732283472" right="0.70866141732283472" top="0.34" bottom="0.74803149606299213" header="0.31496062992125984" footer="0.31496062992125984"/>
  <pageSetup paperSize="9" scale="85"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Титульный лист</vt:lpstr>
      <vt:lpstr>1 Сводные данные</vt:lpstr>
      <vt:lpstr>График </vt:lpstr>
      <vt:lpstr>2 План УП </vt:lpstr>
      <vt:lpstr>3 Кабинеты</vt:lpstr>
      <vt:lpstr>4 ПЗ</vt:lpstr>
      <vt:lpstr>'2 План УП '!Область_печати</vt:lpstr>
      <vt:lpstr>'3 Кабинеты'!Область_печати</vt:lpstr>
      <vt:lpstr>'4 ПЗ'!Область_печати</vt:lpstr>
      <vt:lpstr>'График '!Область_печати</vt:lpstr>
      <vt:lpstr>'Титульный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2023-07-31T12:44:03Z</cp:lastPrinted>
  <dcterms:created xsi:type="dcterms:W3CDTF">2000-06-29T10:31:41Z</dcterms:created>
  <dcterms:modified xsi:type="dcterms:W3CDTF">2023-07-31T12:45:30Z</dcterms:modified>
</cp:coreProperties>
</file>