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5420" windowHeight="7785" firstSheet="1" activeTab="6"/>
  </bookViews>
  <sheets>
    <sheet name="КУГ 1 курс 2011-12г" sheetId="1" r:id="rId1"/>
    <sheet name="Титульный лист" sheetId="2" r:id="rId2"/>
    <sheet name="График " sheetId="3" r:id="rId3"/>
    <sheet name="1 Сводные данные" sheetId="4" r:id="rId4"/>
    <sheet name="2 План УП " sheetId="5" r:id="rId5"/>
    <sheet name="3 Кабинеты" sheetId="6" r:id="rId6"/>
    <sheet name="4 ПЗ" sheetId="7" r:id="rId7"/>
    <sheet name="Консультации " sheetId="8" r:id="rId8"/>
  </sheets>
  <externalReferences>
    <externalReference r:id="rId11"/>
  </externalReferences>
  <definedNames>
    <definedName name="_ftn1" localSheetId="0">'КУГ 1 курс 2011-12г'!$B$131</definedName>
    <definedName name="_ftnref1" localSheetId="0">'КУГ 1 курс 2011-12г'!$AE$1</definedName>
    <definedName name="_xlnm.Print_Titles" localSheetId="4">'2 План УП '!$2:$8</definedName>
    <definedName name="_xlnm.Print_Titles" localSheetId="7">'Консультации '!$2:$6</definedName>
    <definedName name="_xlnm.Print_Area" localSheetId="3">'1 Сводные данные'!$A$2:$L$54</definedName>
    <definedName name="_xlnm.Print_Area" localSheetId="4">'2 План УП '!$A$1:$W$100</definedName>
    <definedName name="_xlnm.Print_Area" localSheetId="5">'3 Кабинеты'!$A$1:$C$45</definedName>
    <definedName name="_xlnm.Print_Area" localSheetId="6">'4 ПЗ'!$A$1:$P$153</definedName>
    <definedName name="_xlnm.Print_Area" localSheetId="2">'График '!$A$1:$CR$55</definedName>
    <definedName name="_xlnm.Print_Area" localSheetId="7">'Консультации '!$A$1:$X$73</definedName>
    <definedName name="_xlnm.Print_Area" localSheetId="1">'Титульный лист'!$A$1:$BL$62</definedName>
  </definedNames>
  <calcPr fullCalcOnLoad="1"/>
</workbook>
</file>

<file path=xl/sharedStrings.xml><?xml version="1.0" encoding="utf-8"?>
<sst xmlns="http://schemas.openxmlformats.org/spreadsheetml/2006/main" count="876" uniqueCount="478">
  <si>
    <t>Индекс</t>
  </si>
  <si>
    <t>Всего</t>
  </si>
  <si>
    <t>ОГСЭ.01</t>
  </si>
  <si>
    <t>ОГСЭ.03</t>
  </si>
  <si>
    <t>Иностранный язык</t>
  </si>
  <si>
    <t>Физическая культура</t>
  </si>
  <si>
    <t>ЕН.01</t>
  </si>
  <si>
    <t>ОГСЭ.00</t>
  </si>
  <si>
    <t>ЕН.00</t>
  </si>
  <si>
    <t>ОГСЭ.02</t>
  </si>
  <si>
    <t>Основы философии</t>
  </si>
  <si>
    <t>Русский язык и культура речи</t>
  </si>
  <si>
    <t>ОГСЭ.04</t>
  </si>
  <si>
    <t>ОГСЭ.05</t>
  </si>
  <si>
    <t>Математика</t>
  </si>
  <si>
    <t>Информатика</t>
  </si>
  <si>
    <t>ЕН.02</t>
  </si>
  <si>
    <t>Техническая механика</t>
  </si>
  <si>
    <t>Электротехника и электроника</t>
  </si>
  <si>
    <t>Материаловедение</t>
  </si>
  <si>
    <t>Метрология, стандартизация и сертификация</t>
  </si>
  <si>
    <t>Инженерная графика</t>
  </si>
  <si>
    <t>Безопасность жизнедеятельности</t>
  </si>
  <si>
    <t>Охрана труда</t>
  </si>
  <si>
    <t>История</t>
  </si>
  <si>
    <t>П.00</t>
  </si>
  <si>
    <t>Профессиональный цикл</t>
  </si>
  <si>
    <t>ОП.00</t>
  </si>
  <si>
    <t>ОП.01</t>
  </si>
  <si>
    <t>ОП.02</t>
  </si>
  <si>
    <t>ОП.03</t>
  </si>
  <si>
    <t>ОП.04</t>
  </si>
  <si>
    <t>ОП.05</t>
  </si>
  <si>
    <t>ОП.06</t>
  </si>
  <si>
    <t>ОП.07</t>
  </si>
  <si>
    <t>ОП.08</t>
  </si>
  <si>
    <t>ОП.09</t>
  </si>
  <si>
    <t>ПМ.00</t>
  </si>
  <si>
    <t>Профессиональные модули</t>
  </si>
  <si>
    <t>ПМ.01</t>
  </si>
  <si>
    <t>ПМ.02</t>
  </si>
  <si>
    <t>ПМ.03</t>
  </si>
  <si>
    <t>Учебная практика</t>
  </si>
  <si>
    <t>Промежуточная аттестация</t>
  </si>
  <si>
    <t>ПМ.04</t>
  </si>
  <si>
    <t>Выполнение работ по одной или нескольким профессиям рабочих, должностям служащих (слесарь по ремонту автомобилей)</t>
  </si>
  <si>
    <t>Выполнение работ по одной или нескольким профессиям рабочих, должностям служащих (водитель автомобиля)</t>
  </si>
  <si>
    <t>ОП.10</t>
  </si>
  <si>
    <t>Экономика организации</t>
  </si>
  <si>
    <t>ОП.11</t>
  </si>
  <si>
    <t>Автотранспортное право</t>
  </si>
  <si>
    <t>ОП.12</t>
  </si>
  <si>
    <t>1 курс</t>
  </si>
  <si>
    <t>2 курс</t>
  </si>
  <si>
    <t>3 курс</t>
  </si>
  <si>
    <t>4 курс</t>
  </si>
  <si>
    <t>нед.</t>
  </si>
  <si>
    <t>Базовые учебные предметы</t>
  </si>
  <si>
    <t xml:space="preserve">Русский язык </t>
  </si>
  <si>
    <t>Литература</t>
  </si>
  <si>
    <t>Обществознание (включая экономику и право)</t>
  </si>
  <si>
    <t>Химия</t>
  </si>
  <si>
    <t>Биология</t>
  </si>
  <si>
    <t>Основы безопасности жизнедеятельности</t>
  </si>
  <si>
    <t>Профильные учебные предметы</t>
  </si>
  <si>
    <t>Информатика и ИКТ</t>
  </si>
  <si>
    <t>Физика</t>
  </si>
  <si>
    <t>Наименование циклов, разделов, дисциплин, профессиональных модулей, МДК, практик</t>
  </si>
  <si>
    <t>Формы промежуточной аттестации</t>
  </si>
  <si>
    <t>Учебная нагрузка обучающихся (час)</t>
  </si>
  <si>
    <t>Обязательная аудиторная</t>
  </si>
  <si>
    <t>занятий в подгруппах (лаб. и прак. занятий)</t>
  </si>
  <si>
    <t>курсовых работ (проектов)</t>
  </si>
  <si>
    <t>1 сем.</t>
  </si>
  <si>
    <t>2 сем.</t>
  </si>
  <si>
    <t>3 сем.</t>
  </si>
  <si>
    <t>4 сем.</t>
  </si>
  <si>
    <t>5 сем.</t>
  </si>
  <si>
    <t>6 сем.</t>
  </si>
  <si>
    <t>7 сем.</t>
  </si>
  <si>
    <t>О.00</t>
  </si>
  <si>
    <t>Общеобразовательный   цикл</t>
  </si>
  <si>
    <t>ОДБ.00</t>
  </si>
  <si>
    <t>ОДБ.01</t>
  </si>
  <si>
    <t>ОДБ.02</t>
  </si>
  <si>
    <t>ОДБ.03</t>
  </si>
  <si>
    <t>ОДБ.04</t>
  </si>
  <si>
    <t>ОДБ.05</t>
  </si>
  <si>
    <t>ОДБ.06</t>
  </si>
  <si>
    <t>ОДБ.07</t>
  </si>
  <si>
    <t>ОДБ.08</t>
  </si>
  <si>
    <t>ОДБ.09</t>
  </si>
  <si>
    <t>ОДП.00</t>
  </si>
  <si>
    <t>ОДП.10</t>
  </si>
  <si>
    <t>ОДП.11</t>
  </si>
  <si>
    <t>ОДП 12</t>
  </si>
  <si>
    <t>Общий гуманитарный и социально-экономический цикл</t>
  </si>
  <si>
    <t>Математический и общий естественнонаучный цикл</t>
  </si>
  <si>
    <t>Общепрофессиональный цикл</t>
  </si>
  <si>
    <t>МДК.01.01</t>
  </si>
  <si>
    <t>МДК.01.02</t>
  </si>
  <si>
    <t>УП.01</t>
  </si>
  <si>
    <t>ПП.01</t>
  </si>
  <si>
    <t>МДК.02.01</t>
  </si>
  <si>
    <t>УП.02</t>
  </si>
  <si>
    <t>ПП.02</t>
  </si>
  <si>
    <t xml:space="preserve"> Диагностирование и ремонт системы питания автомобиля</t>
  </si>
  <si>
    <t>МДК.03.01.</t>
  </si>
  <si>
    <t>Обслуживание и ремонт автобусов</t>
  </si>
  <si>
    <t>МДК.03.02.</t>
  </si>
  <si>
    <t>Диагностика инжекторных двигателей</t>
  </si>
  <si>
    <t>МДК.03.03.</t>
  </si>
  <si>
    <t>Обслуживание и ремонт электрооборудования автомобилей</t>
  </si>
  <si>
    <t>МДК.03.04.</t>
  </si>
  <si>
    <t xml:space="preserve"> СЛ, СТ, Т</t>
  </si>
  <si>
    <t>УП.03</t>
  </si>
  <si>
    <t>УП.04</t>
  </si>
  <si>
    <t xml:space="preserve"> Вождение</t>
  </si>
  <si>
    <t>ПДП</t>
  </si>
  <si>
    <t>ГИА</t>
  </si>
  <si>
    <t>Государственная итоговая аттестация</t>
  </si>
  <si>
    <t>дисциплин и МДК</t>
  </si>
  <si>
    <t>учебной практики</t>
  </si>
  <si>
    <t>зачётов</t>
  </si>
  <si>
    <t>дифф. зачётов</t>
  </si>
  <si>
    <t>Правила безопасности дорожного движения</t>
  </si>
  <si>
    <t>Правовое обеспечение профессиональной деятельности</t>
  </si>
  <si>
    <t>Информационные технологии в профессиональной деятельности</t>
  </si>
  <si>
    <t>Техническое обслуживание и ремонт автотранспорта</t>
  </si>
  <si>
    <t>Устройство автомобилей</t>
  </si>
  <si>
    <t>Техническое обслуживание и ремонт автомобильного транспорта</t>
  </si>
  <si>
    <t>ДМ, ТО, ТК</t>
  </si>
  <si>
    <t>Управление коллективом исполнителей</t>
  </si>
  <si>
    <t>Организация деятельности коллектива исполнителей</t>
  </si>
  <si>
    <t xml:space="preserve"> ПС</t>
  </si>
  <si>
    <t>Курс</t>
  </si>
  <si>
    <t>обяз. уч.</t>
  </si>
  <si>
    <t>сам. р. с.</t>
  </si>
  <si>
    <t>Вид учебной нагрузки</t>
  </si>
  <si>
    <t>Порядковые номера недель учебного года</t>
  </si>
  <si>
    <t>Номера календарных недель</t>
  </si>
  <si>
    <t>01</t>
  </si>
  <si>
    <t>02</t>
  </si>
  <si>
    <t>03</t>
  </si>
  <si>
    <t>04</t>
  </si>
  <si>
    <t>05</t>
  </si>
  <si>
    <t>06</t>
  </si>
  <si>
    <t>07</t>
  </si>
  <si>
    <t>08</t>
  </si>
  <si>
    <t>09</t>
  </si>
  <si>
    <t>10</t>
  </si>
  <si>
    <t>29 авг.- 4 сен.</t>
  </si>
  <si>
    <t>26 сен. - 2 окт.</t>
  </si>
  <si>
    <t>Сентябрь</t>
  </si>
  <si>
    <t>Всего часов  неделю</t>
  </si>
  <si>
    <t>Всего час.  неделю обязательной учебной нагрузки</t>
  </si>
  <si>
    <t>Всего час.  неделю самостоятельной работы студента</t>
  </si>
  <si>
    <t>Октябрь</t>
  </si>
  <si>
    <t>Ноябрь</t>
  </si>
  <si>
    <t>31 окт.-6 нояб.</t>
  </si>
  <si>
    <t>28 нояб.-4 дек.</t>
  </si>
  <si>
    <t>Декабрь</t>
  </si>
  <si>
    <t>26 дек.-1 янв.</t>
  </si>
  <si>
    <t>Январь</t>
  </si>
  <si>
    <t>30 янв.-5 фев.</t>
  </si>
  <si>
    <t>Февраль</t>
  </si>
  <si>
    <t>27 фев.-4 мар.</t>
  </si>
  <si>
    <t>Март</t>
  </si>
  <si>
    <t>26 мар.-1 апр.</t>
  </si>
  <si>
    <t>Апрель</t>
  </si>
  <si>
    <t>30 апр.-6 мая</t>
  </si>
  <si>
    <t>Май</t>
  </si>
  <si>
    <t>28 мая-3 июн.</t>
  </si>
  <si>
    <t>Июнь</t>
  </si>
  <si>
    <t>25 июн.-1 июл.</t>
  </si>
  <si>
    <t>Июль</t>
  </si>
  <si>
    <t>30 июл.-5 авг.</t>
  </si>
  <si>
    <t>Август</t>
  </si>
  <si>
    <t>27 авг.-2 сен.</t>
  </si>
  <si>
    <t>МДК.03.01</t>
  </si>
  <si>
    <t>1. Сводные данные по бюджету времени (в неделях)</t>
  </si>
  <si>
    <t>Курсы</t>
  </si>
  <si>
    <t>Обучение по дисциплинам и междисциплинарным курсам</t>
  </si>
  <si>
    <t>Производственная практика</t>
  </si>
  <si>
    <t>по профилю специальности</t>
  </si>
  <si>
    <t>преддипломная</t>
  </si>
  <si>
    <t>Каникулы</t>
  </si>
  <si>
    <t>II курс</t>
  </si>
  <si>
    <t>III курс</t>
  </si>
  <si>
    <t>IV курс</t>
  </si>
  <si>
    <t>I курс</t>
  </si>
  <si>
    <t>Наименование циклов,  дисциплин, профессиональных модулей, МДК, практик</t>
  </si>
  <si>
    <t xml:space="preserve">максимальная </t>
  </si>
  <si>
    <t>всего занятий</t>
  </si>
  <si>
    <t>Недельная нагрузка, час</t>
  </si>
  <si>
    <t>№</t>
  </si>
  <si>
    <t>Наименование</t>
  </si>
  <si>
    <t>Кабинеты:</t>
  </si>
  <si>
    <t>социально-экономических дисциплин;</t>
  </si>
  <si>
    <t>иностранного языка;</t>
  </si>
  <si>
    <t>математики;</t>
  </si>
  <si>
    <t>информатики;</t>
  </si>
  <si>
    <t>инженерной графики;</t>
  </si>
  <si>
    <t>правил безопасности дорожного движения;</t>
  </si>
  <si>
    <t>устройства автомобилей;</t>
  </si>
  <si>
    <t>безопасности жизнедеятельности и охраны труда;</t>
  </si>
  <si>
    <t>технического обслуживания и ремонта автомобилей;</t>
  </si>
  <si>
    <t>технической механики;</t>
  </si>
  <si>
    <t>методический.</t>
  </si>
  <si>
    <t>Лаборатории:</t>
  </si>
  <si>
    <t>электротехники и электроники;</t>
  </si>
  <si>
    <t>материаловедения;</t>
  </si>
  <si>
    <t>метрологии, стандартизации и сертификации;</t>
  </si>
  <si>
    <t>двигателей внутреннего сгорания;</t>
  </si>
  <si>
    <t>электрооборудования автомобилей;</t>
  </si>
  <si>
    <t>автомобильных эксплуатационных материалов;</t>
  </si>
  <si>
    <t>технического обслуживания автомобилей;</t>
  </si>
  <si>
    <t>ремонта автомобилей;</t>
  </si>
  <si>
    <t>технических средств обучения.</t>
  </si>
  <si>
    <t>Мастерские:</t>
  </si>
  <si>
    <t>слесарные;</t>
  </si>
  <si>
    <t>токарно-механические;</t>
  </si>
  <si>
    <t>демонтажно-монтажные</t>
  </si>
  <si>
    <t>Спортивный комплекс:</t>
  </si>
  <si>
    <t>Залы:</t>
  </si>
  <si>
    <t>библиотека, читальный зал с выходом в сеть Интернет;</t>
  </si>
  <si>
    <t>актовый зал.</t>
  </si>
  <si>
    <t>1.Программа базовой подготовки</t>
  </si>
  <si>
    <t>химия;</t>
  </si>
  <si>
    <t>русский язык;</t>
  </si>
  <si>
    <t>физика;</t>
  </si>
  <si>
    <t>основы БЖД и экологии;</t>
  </si>
  <si>
    <t>Производственная практика (по профилю специальности)</t>
  </si>
  <si>
    <t>Выполнение работ по профессии 18511 Слесарь по ремонту автомобилей</t>
  </si>
  <si>
    <t>Производственная практика (преддипломная)</t>
  </si>
  <si>
    <t>лаб. и прак. Занятий</t>
  </si>
  <si>
    <t>производств. практики</t>
  </si>
  <si>
    <t>преддипломн. практики</t>
  </si>
  <si>
    <t>Распределение  обязательной (аудиторной) нагрузки по курсам и семестрам/триместрам (час. в семестр/триместр)</t>
  </si>
  <si>
    <t>самостоятельная учебная работа</t>
  </si>
  <si>
    <t>8</t>
  </si>
  <si>
    <t>Обязательная и вариативная части циклов ОПОП</t>
  </si>
  <si>
    <t>Распределение  консультаций по курсам и семестрам/триместрам (час. в семестр/триместр)</t>
  </si>
  <si>
    <t>Распределение часов консультаций</t>
  </si>
  <si>
    <t>Профильные учебные дисциплины</t>
  </si>
  <si>
    <t>Основы предпринимательсткой  деятельности</t>
  </si>
  <si>
    <t>Менеджмент</t>
  </si>
  <si>
    <t>ОП.13</t>
  </si>
  <si>
    <t>Экономика  предприятия</t>
  </si>
  <si>
    <t>УП.01.01</t>
  </si>
  <si>
    <t>ПП.01.02</t>
  </si>
  <si>
    <t>ОП.14</t>
  </si>
  <si>
    <t>Автомобильные  эксплуатационные  материалы</t>
  </si>
  <si>
    <t>Русский  язык  и  культура речи</t>
  </si>
  <si>
    <t>Информационные  технологии в  профессиональной деятельности</t>
  </si>
  <si>
    <t>303, 409</t>
  </si>
  <si>
    <t>306, 314</t>
  </si>
  <si>
    <t>402, 403</t>
  </si>
  <si>
    <t>310, 311</t>
  </si>
  <si>
    <t>1,2,3</t>
  </si>
  <si>
    <t>ОП.15</t>
  </si>
  <si>
    <t>МДК.01.01.01</t>
  </si>
  <si>
    <t>МДК.01.02.01</t>
  </si>
  <si>
    <t>МДК.01.02.02</t>
  </si>
  <si>
    <t>Ремонт  автомобилей</t>
  </si>
  <si>
    <t>Учет .отчетность  и  анализ  работы  первичных  трудовых  коллективов</t>
  </si>
  <si>
    <t>Организация ТО  и  ТР   в  АТП  и  СТО</t>
  </si>
  <si>
    <t>МДК.02.01.01</t>
  </si>
  <si>
    <t>МДК.02.01.02</t>
  </si>
  <si>
    <t>Автомобильные  перевозки</t>
  </si>
  <si>
    <t>ОП.16</t>
  </si>
  <si>
    <t>.-/Э/-/-/-/-/-</t>
  </si>
  <si>
    <t>.-/дз/-/-/-/-/-</t>
  </si>
  <si>
    <t>.-/-/-/-/дз/-/-/</t>
  </si>
  <si>
    <t>.-/-/-/дз/-/-/-/</t>
  </si>
  <si>
    <t>.-/-/з/з/з/з/дз</t>
  </si>
  <si>
    <t>.-/-/дз/-/-/-/-/</t>
  </si>
  <si>
    <t>.-/-/-/дз/-/-/-</t>
  </si>
  <si>
    <t>.-/-/-/Э/-/-/-</t>
  </si>
  <si>
    <t>.-/-/-/-/Э/-/-</t>
  </si>
  <si>
    <t>.-/-/-/-/-/Э/-</t>
  </si>
  <si>
    <t>.-/-/-/-/-/дз/-</t>
  </si>
  <si>
    <t>.-/-/-/-/дз/-/-</t>
  </si>
  <si>
    <t>.-/-/-/-/-/-/дз</t>
  </si>
  <si>
    <t>.-/-/дз/-/-/-/-</t>
  </si>
  <si>
    <t>практикоориентированность 2,3,4 курс (50-65%)=</t>
  </si>
  <si>
    <t>Электрооборудования  автомобилей</t>
  </si>
  <si>
    <t>спортивный зал, тренажерный зал,</t>
  </si>
  <si>
    <t>2э</t>
  </si>
  <si>
    <t>2дз</t>
  </si>
  <si>
    <t>5дз</t>
  </si>
  <si>
    <t>3дз</t>
  </si>
  <si>
    <t>4дз</t>
  </si>
  <si>
    <t>4э</t>
  </si>
  <si>
    <t>5э</t>
  </si>
  <si>
    <t>6дз</t>
  </si>
  <si>
    <t>3. План учебного процесса по специальности 23.02.03 Техническое обслуживание и ремонт автомобильного транспорта</t>
  </si>
  <si>
    <t>.-/-/-/-/-/Эк/-</t>
  </si>
  <si>
    <t>экзаменов в тч Экв</t>
  </si>
  <si>
    <t>4 нед.</t>
  </si>
  <si>
    <t>6 нед.</t>
  </si>
  <si>
    <t>ОУД.01</t>
  </si>
  <si>
    <t>Русский язык  и литература</t>
  </si>
  <si>
    <t>ОУД.02</t>
  </si>
  <si>
    <t xml:space="preserve"> -/дз/-/-/-/-/-</t>
  </si>
  <si>
    <t>ОУД.03</t>
  </si>
  <si>
    <t>ОУД.04</t>
  </si>
  <si>
    <t>ОУД.05</t>
  </si>
  <si>
    <t>ОУД.07</t>
  </si>
  <si>
    <t>ОУД.08</t>
  </si>
  <si>
    <t>Экология</t>
  </si>
  <si>
    <t>ОУД.09</t>
  </si>
  <si>
    <t>Выполнение работ по одной или несколькимпрофессиям рабочих, должностям служащих</t>
  </si>
  <si>
    <t>ОУД.00</t>
  </si>
  <si>
    <t>ОУД.06</t>
  </si>
  <si>
    <t xml:space="preserve">Информатика </t>
  </si>
  <si>
    <t>Технология</t>
  </si>
  <si>
    <t>Общеобразовательные учебные дисциплины</t>
  </si>
  <si>
    <t>Дополнительные учебные дисциплины</t>
  </si>
  <si>
    <t>Всего часов обучения по циклам ППССЗ</t>
  </si>
  <si>
    <t>ОУД.10</t>
  </si>
  <si>
    <t>ОУД.11</t>
  </si>
  <si>
    <t>Основы предпринимательсткой  деятельности, планирование карьеры и самозанятости</t>
  </si>
  <si>
    <t>ОП 17</t>
  </si>
  <si>
    <t>Бережливое производство</t>
  </si>
  <si>
    <t>ОП.17</t>
  </si>
  <si>
    <t xml:space="preserve">образования - технический  </t>
  </si>
  <si>
    <t xml:space="preserve">Профиль получаемого профессионального </t>
  </si>
  <si>
    <t>курс</t>
  </si>
  <si>
    <t>сентябрь</t>
  </si>
  <si>
    <t>29.09  - 05.10</t>
  </si>
  <si>
    <t>октябрь</t>
  </si>
  <si>
    <t>27.10 – 02.11</t>
  </si>
  <si>
    <t>ноябрь</t>
  </si>
  <si>
    <t>декабрь</t>
  </si>
  <si>
    <t>29.12 – 04.01</t>
  </si>
  <si>
    <t>январь</t>
  </si>
  <si>
    <t>26.01 – 01.02</t>
  </si>
  <si>
    <t>февраль</t>
  </si>
  <si>
    <t>23.02 – 01.03</t>
  </si>
  <si>
    <t>март</t>
  </si>
  <si>
    <t>30.03 - 05.04</t>
  </si>
  <si>
    <t>апрель</t>
  </si>
  <si>
    <t>27.04 – 03.05</t>
  </si>
  <si>
    <t>май</t>
  </si>
  <si>
    <t>июнь</t>
  </si>
  <si>
    <t>29.06 - 05.07</t>
  </si>
  <si>
    <t>июль</t>
  </si>
  <si>
    <t>27.07 – 02.08</t>
  </si>
  <si>
    <t>август</t>
  </si>
  <si>
    <t>КУРСЫ</t>
  </si>
  <si>
    <t>Теор. обучен.</t>
  </si>
  <si>
    <t>Экз.сессии, нед</t>
  </si>
  <si>
    <t>Произ. практика</t>
  </si>
  <si>
    <t>Защита ВКР</t>
  </si>
  <si>
    <t>подготовка ВКР</t>
  </si>
  <si>
    <t>каникулы</t>
  </si>
  <si>
    <t>Всего недель</t>
  </si>
  <si>
    <t>1     7</t>
  </si>
  <si>
    <t>8       14</t>
  </si>
  <si>
    <t>15     21</t>
  </si>
  <si>
    <t>22     28</t>
  </si>
  <si>
    <t>6     12</t>
  </si>
  <si>
    <t>13     19</t>
  </si>
  <si>
    <t>20     26</t>
  </si>
  <si>
    <t>3       9</t>
  </si>
  <si>
    <t>10      16</t>
  </si>
  <si>
    <t>17      23</t>
  </si>
  <si>
    <t>24      30</t>
  </si>
  <si>
    <t>1        7</t>
  </si>
  <si>
    <t>8      14</t>
  </si>
  <si>
    <t>5      11</t>
  </si>
  <si>
    <t>12      18</t>
  </si>
  <si>
    <t>19     25</t>
  </si>
  <si>
    <t>2      8</t>
  </si>
  <si>
    <t>9     15</t>
  </si>
  <si>
    <t>16      22</t>
  </si>
  <si>
    <t>9       15</t>
  </si>
  <si>
    <t>23      29</t>
  </si>
  <si>
    <t>13      19</t>
  </si>
  <si>
    <t>20      26</t>
  </si>
  <si>
    <t>4        10</t>
  </si>
  <si>
    <t>11    17</t>
  </si>
  <si>
    <t>18    24</t>
  </si>
  <si>
    <t>25    31</t>
  </si>
  <si>
    <t>1       7</t>
  </si>
  <si>
    <t>15      21</t>
  </si>
  <si>
    <t>22      28</t>
  </si>
  <si>
    <t>6         12</t>
  </si>
  <si>
    <t>10    16</t>
  </si>
  <si>
    <t>24      31</t>
  </si>
  <si>
    <t>недель</t>
  </si>
  <si>
    <t>часов</t>
  </si>
  <si>
    <t>учебн.</t>
  </si>
  <si>
    <t>по спец</t>
  </si>
  <si>
    <t>преддип</t>
  </si>
  <si>
    <t>*</t>
  </si>
  <si>
    <t>уч</t>
  </si>
  <si>
    <t>пс</t>
  </si>
  <si>
    <t>пп</t>
  </si>
  <si>
    <t>Условные обозначения:</t>
  </si>
  <si>
    <t>-теоретическое обучение</t>
  </si>
  <si>
    <t>-промежуточная аттестация</t>
  </si>
  <si>
    <t>-практика преддипломная</t>
  </si>
  <si>
    <t>-подготовкак ВКР</t>
  </si>
  <si>
    <t>-защита ВКР</t>
  </si>
  <si>
    <t>-каникулы</t>
  </si>
  <si>
    <t>-учебная практика</t>
  </si>
  <si>
    <t>-практика по профилю специальности</t>
  </si>
  <si>
    <t>1  семестр</t>
  </si>
  <si>
    <t>2 семестр</t>
  </si>
  <si>
    <t xml:space="preserve">2  курс  </t>
  </si>
  <si>
    <t>УП.03  Учебная практика ( слесарная  108  ч)</t>
  </si>
  <si>
    <t>УП.03  Учебная практика ( механическая 108 ч)</t>
  </si>
  <si>
    <t xml:space="preserve">3  курс  </t>
  </si>
  <si>
    <t>УП.01.01Учебная практика ( демонтажно - монтажная  180 ч)</t>
  </si>
  <si>
    <t>ПП.01.02  Производственная практика (по профспец  ТО и ТР   288 ч)</t>
  </si>
  <si>
    <t xml:space="preserve">4 курс  </t>
  </si>
  <si>
    <t>ПП.02 Производственная практика (по профспециальности - 144 ч)</t>
  </si>
  <si>
    <t>4. Перечень кабинетов, лабораторий, мастерских и других помещений</t>
  </si>
  <si>
    <r>
      <t xml:space="preserve">Квалификация:    </t>
    </r>
    <r>
      <rPr>
        <b/>
        <sz val="14"/>
        <color indexed="8"/>
        <rFont val="Times New Roman"/>
        <family val="1"/>
      </rPr>
      <t>техник</t>
    </r>
  </si>
  <si>
    <r>
      <t xml:space="preserve">Форма обучения - </t>
    </r>
    <r>
      <rPr>
        <b/>
        <sz val="14"/>
        <color indexed="8"/>
        <rFont val="Times New Roman"/>
        <family val="1"/>
      </rPr>
      <t>очная</t>
    </r>
  </si>
  <si>
    <r>
      <t xml:space="preserve">Нормативный срок обучения - </t>
    </r>
    <r>
      <rPr>
        <b/>
        <sz val="14"/>
        <color indexed="8"/>
        <rFont val="Times New Roman"/>
        <family val="1"/>
      </rPr>
      <t>3 года 10 месяцев</t>
    </r>
  </si>
  <si>
    <r>
      <t xml:space="preserve">на базе </t>
    </r>
    <r>
      <rPr>
        <b/>
        <sz val="14"/>
        <color indexed="8"/>
        <rFont val="Times New Roman"/>
        <family val="1"/>
      </rPr>
      <t xml:space="preserve">основного общего образования  </t>
    </r>
  </si>
  <si>
    <t>4Эк</t>
  </si>
  <si>
    <t>6Эк</t>
  </si>
  <si>
    <t>8 сем.</t>
  </si>
  <si>
    <t>МДК.01.01.02</t>
  </si>
  <si>
    <t>3з</t>
  </si>
  <si>
    <r>
      <t>3-7з,8</t>
    </r>
    <r>
      <rPr>
        <sz val="8"/>
        <rFont val="Times New Roman"/>
        <family val="1"/>
      </rPr>
      <t>дз</t>
    </r>
  </si>
  <si>
    <t>Защита дипломного проекта с 15.06 по 28.06 (всего 2 нед.)</t>
  </si>
  <si>
    <t>Выполнение дипломного проекта с 18.05 по 14.06 (всего 4 нед.)</t>
  </si>
  <si>
    <r>
      <t>4з,6з,8</t>
    </r>
    <r>
      <rPr>
        <sz val="8"/>
        <rFont val="Times New Roman"/>
        <family val="1"/>
      </rPr>
      <t>дз</t>
    </r>
  </si>
  <si>
    <t>6э</t>
  </si>
  <si>
    <t>3/13/8+3экВ</t>
  </si>
  <si>
    <t>252 ч.)</t>
  </si>
  <si>
    <r>
      <t>МДК.</t>
    </r>
    <r>
      <rPr>
        <sz val="6"/>
        <rFont val="Times New Roman"/>
        <family val="1"/>
      </rPr>
      <t>01.01.01</t>
    </r>
  </si>
  <si>
    <t>1.1.Выпускная квалификационная работа в форме дипломного проекта</t>
  </si>
  <si>
    <t>1з/5дз/3экВ</t>
  </si>
  <si>
    <t>5з/31дз/10Э+3экВ</t>
  </si>
  <si>
    <t>-/8дз/1Э</t>
  </si>
  <si>
    <t>.-/1дз/2Э</t>
  </si>
  <si>
    <t>2з/4дз/-</t>
  </si>
  <si>
    <t>.-/2дз/-</t>
  </si>
  <si>
    <t>2з/8дз/7Э</t>
  </si>
  <si>
    <t xml:space="preserve"> дз/-/-/-/-/-/-</t>
  </si>
  <si>
    <t>-/дз/-/-/-/-/-</t>
  </si>
  <si>
    <t>1дз</t>
  </si>
  <si>
    <t>* зачетная неделя</t>
  </si>
  <si>
    <t>7дз</t>
  </si>
  <si>
    <t>Консультации (4 часа на одного обучающегося)</t>
  </si>
  <si>
    <t>лекции</t>
  </si>
  <si>
    <t>семинары</t>
  </si>
  <si>
    <t>в том числе</t>
  </si>
  <si>
    <t>Астрономия</t>
  </si>
  <si>
    <t>ОУД.14</t>
  </si>
  <si>
    <t>.-/-/-/Эк/-/-/-</t>
  </si>
  <si>
    <t>.-/з/-/з/дз</t>
  </si>
  <si>
    <t>8дз</t>
  </si>
  <si>
    <t>8з</t>
  </si>
  <si>
    <t>.-/-/-/-/-/-/з</t>
  </si>
  <si>
    <t>.-/-/-/-/-/-/Э</t>
  </si>
  <si>
    <t>8Э</t>
  </si>
  <si>
    <t>8Эк</t>
  </si>
  <si>
    <t>.-/-/-/-/-/-/-/Эк</t>
  </si>
  <si>
    <t>.-/-/-/-/-/-/-/дз</t>
  </si>
  <si>
    <t>ОУД.12</t>
  </si>
  <si>
    <t>ОУД. 13</t>
  </si>
  <si>
    <t>ОУД.15</t>
  </si>
  <si>
    <t xml:space="preserve">Русский язык  </t>
  </si>
  <si>
    <t>2з/16дз/3Э</t>
  </si>
  <si>
    <t>Электронные системы управления двигателем</t>
  </si>
  <si>
    <t>Выполнение работ по одной или нескольким профессиям рабочих, должностям служащих</t>
  </si>
  <si>
    <t>Устойство автомобилей</t>
  </si>
  <si>
    <t>.-/-/-/КЭ/-/-/-</t>
  </si>
  <si>
    <t>.-/-/-/-/-/КЭ/-</t>
  </si>
  <si>
    <t>.-/-/-/-/-/-/Кдз</t>
  </si>
  <si>
    <t>Ремонт автомобилей</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</si>
</sst>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s>
  <fonts count="94">
    <font>
      <sz val="10"/>
      <name val="Arial Cyr"/>
      <family val="0"/>
    </font>
    <font>
      <sz val="11"/>
      <color indexed="8"/>
      <name val="Calibri"/>
      <family val="2"/>
    </font>
    <font>
      <sz val="8"/>
      <name val="Arial Cyr"/>
      <family val="0"/>
    </font>
    <font>
      <b/>
      <sz val="8"/>
      <name val="Arial Cyr"/>
      <family val="2"/>
    </font>
    <font>
      <sz val="7"/>
      <name val="Arial Cyr"/>
      <family val="0"/>
    </font>
    <font>
      <sz val="9"/>
      <name val="Arial Cyr"/>
      <family val="2"/>
    </font>
    <font>
      <b/>
      <sz val="8"/>
      <color indexed="8"/>
      <name val="Arial Cyr"/>
      <family val="2"/>
    </font>
    <font>
      <b/>
      <sz val="10"/>
      <name val="Arial Cyr"/>
      <family val="0"/>
    </font>
    <font>
      <sz val="8"/>
      <color indexed="8"/>
      <name val="Arial Cyr"/>
      <family val="0"/>
    </font>
    <font>
      <b/>
      <sz val="12"/>
      <name val="Arial Cyr"/>
      <family val="0"/>
    </font>
    <font>
      <sz val="12"/>
      <name val="Arial Cyr"/>
      <family val="0"/>
    </font>
    <font>
      <sz val="14"/>
      <name val="Arial Cyr"/>
      <family val="0"/>
    </font>
    <font>
      <b/>
      <sz val="14"/>
      <name val="Arial Cyr"/>
      <family val="0"/>
    </font>
    <font>
      <b/>
      <sz val="9"/>
      <name val="Arial Cyr"/>
      <family val="0"/>
    </font>
    <font>
      <sz val="8"/>
      <name val="Times New Roman"/>
      <family val="1"/>
    </font>
    <font>
      <b/>
      <sz val="8"/>
      <name val="Times New Roman"/>
      <family val="1"/>
    </font>
    <font>
      <sz val="10"/>
      <name val="Times New Roman"/>
      <family val="1"/>
    </font>
    <font>
      <b/>
      <sz val="9"/>
      <name val="Times New Roman"/>
      <family val="1"/>
    </font>
    <font>
      <b/>
      <sz val="10"/>
      <name val="Times New Roman"/>
      <family val="1"/>
    </font>
    <font>
      <sz val="9"/>
      <name val="Times New Roman"/>
      <family val="1"/>
    </font>
    <font>
      <sz val="7.5"/>
      <name val="Times New Roman"/>
      <family val="1"/>
    </font>
    <font>
      <b/>
      <sz val="6"/>
      <name val="Times New Roman"/>
      <family val="1"/>
    </font>
    <font>
      <sz val="8"/>
      <color indexed="30"/>
      <name val="Arial Cyr"/>
      <family val="2"/>
    </font>
    <font>
      <sz val="10"/>
      <color indexed="10"/>
      <name val="Arial Cyr"/>
      <family val="2"/>
    </font>
    <font>
      <sz val="14"/>
      <color indexed="8"/>
      <name val="Arial"/>
      <family val="2"/>
    </font>
    <font>
      <sz val="8"/>
      <color indexed="10"/>
      <name val="Arial Cyr"/>
      <family val="2"/>
    </font>
    <font>
      <sz val="9"/>
      <color indexed="10"/>
      <name val="Arial Cyr"/>
      <family val="2"/>
    </font>
    <font>
      <b/>
      <sz val="9"/>
      <color indexed="10"/>
      <name val="Times New Roman"/>
      <family val="1"/>
    </font>
    <font>
      <sz val="8"/>
      <color indexed="10"/>
      <name val="Times New Roman"/>
      <family val="1"/>
    </font>
    <font>
      <b/>
      <sz val="7"/>
      <name val="Arial Cyr"/>
      <family val="2"/>
    </font>
    <font>
      <b/>
      <sz val="7"/>
      <name val="Times New Roman"/>
      <family val="1"/>
    </font>
    <font>
      <sz val="7"/>
      <name val="Times New Roman"/>
      <family val="1"/>
    </font>
    <font>
      <b/>
      <sz val="7"/>
      <color indexed="10"/>
      <name val="Times New Roman"/>
      <family val="1"/>
    </font>
    <font>
      <sz val="7"/>
      <color indexed="10"/>
      <name val="Times New Roman"/>
      <family val="1"/>
    </font>
    <font>
      <sz val="14"/>
      <color indexed="8"/>
      <name val="Times New Roman"/>
      <family val="1"/>
    </font>
    <font>
      <b/>
      <sz val="14"/>
      <color indexed="8"/>
      <name val="Times New Roman"/>
      <family val="1"/>
    </font>
    <font>
      <sz val="14"/>
      <name val="Times New Roman"/>
      <family val="1"/>
    </font>
    <font>
      <sz val="12"/>
      <name val="Times New Roman"/>
      <family val="1"/>
    </font>
    <font>
      <sz val="10"/>
      <color indexed="10"/>
      <name val="Times New Roman"/>
      <family val="1"/>
    </font>
    <font>
      <sz val="6"/>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10"/>
      <name val="Arial Cyr"/>
      <family val="2"/>
    </font>
    <font>
      <b/>
      <sz val="9"/>
      <color indexed="10"/>
      <name val="Arial Cyr"/>
      <family val="0"/>
    </font>
    <font>
      <sz val="8"/>
      <color indexed="17"/>
      <name val="Times New Roman"/>
      <family val="1"/>
    </font>
    <font>
      <b/>
      <sz val="11"/>
      <color indexed="8"/>
      <name val="Arial Cyr"/>
      <family val="0"/>
    </font>
    <font>
      <b/>
      <sz val="16"/>
      <color indexed="8"/>
      <name val="Times New Roman"/>
      <family val="0"/>
    </font>
    <font>
      <b/>
      <i/>
      <sz val="14"/>
      <color indexed="8"/>
      <name val="Times New Roman"/>
      <family val="0"/>
    </font>
    <font>
      <b/>
      <u val="single"/>
      <sz val="14"/>
      <color indexed="8"/>
      <name val="Times New Roman"/>
      <family val="0"/>
    </font>
    <font>
      <sz val="12"/>
      <color indexed="8"/>
      <name val="Arial"/>
      <family val="0"/>
    </font>
    <font>
      <sz val="12"/>
      <color indexed="8"/>
      <name val="Times New Roman"/>
      <family val="0"/>
    </font>
    <font>
      <b/>
      <sz val="12"/>
      <color indexed="8"/>
      <name val="Times New Roman"/>
      <family val="0"/>
    </font>
    <font>
      <i/>
      <sz val="12"/>
      <color indexed="8"/>
      <name val="Times New Roman"/>
      <family val="0"/>
    </font>
    <font>
      <sz val="12"/>
      <color indexed="10"/>
      <name val="Times New Roman"/>
      <family val="0"/>
    </font>
    <font>
      <sz val="12"/>
      <color indexed="17"/>
      <name val="Times New Roman"/>
      <family val="0"/>
    </font>
    <font>
      <b/>
      <sz val="12"/>
      <color indexed="17"/>
      <name val="Times New Roman"/>
      <family val="0"/>
    </font>
    <font>
      <b/>
      <sz val="11"/>
      <color indexed="8"/>
      <name val="Times New Roman"/>
      <family val="0"/>
    </font>
    <font>
      <sz val="11"/>
      <color indexed="8"/>
      <name val="Times New Roman"/>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FF0000"/>
      <name val="Arial Cyr"/>
      <family val="2"/>
    </font>
    <font>
      <sz val="10"/>
      <color rgb="FFFF0000"/>
      <name val="Times New Roman"/>
      <family val="1"/>
    </font>
    <font>
      <b/>
      <sz val="9"/>
      <color rgb="FFFF0000"/>
      <name val="Arial Cyr"/>
      <family val="0"/>
    </font>
    <font>
      <sz val="8"/>
      <color rgb="FF00B050"/>
      <name val="Times New Roman"/>
      <family val="1"/>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
      <patternFill patternType="solid">
        <fgColor indexed="40"/>
        <bgColor indexed="64"/>
      </patternFill>
    </fill>
    <fill>
      <patternFill patternType="solid">
        <fgColor indexed="27"/>
        <bgColor indexed="64"/>
      </patternFill>
    </fill>
    <fill>
      <patternFill patternType="solid">
        <fgColor indexed="50"/>
        <bgColor indexed="64"/>
      </patternFill>
    </fill>
    <fill>
      <patternFill patternType="solid">
        <fgColor indexed="29"/>
        <bgColor indexed="64"/>
      </patternFill>
    </fill>
    <fill>
      <patternFill patternType="solid">
        <fgColor indexed="60"/>
        <bgColor indexed="64"/>
      </patternFill>
    </fill>
    <fill>
      <patternFill patternType="solid">
        <fgColor indexed="14"/>
        <bgColor indexed="64"/>
      </patternFill>
    </fill>
    <fill>
      <patternFill patternType="solid">
        <fgColor rgb="FF92D050"/>
        <bgColor indexed="64"/>
      </patternFill>
    </fill>
    <fill>
      <patternFill patternType="solid">
        <fgColor theme="0"/>
        <bgColor indexed="64"/>
      </patternFill>
    </fill>
    <fill>
      <patternFill patternType="solid">
        <fgColor rgb="FF91B44A"/>
        <bgColor indexed="64"/>
      </patternFill>
    </fill>
    <fill>
      <patternFill patternType="solid">
        <fgColor rgb="FFFF00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top style="thin"/>
      <bottom style="thin"/>
    </border>
    <border>
      <left style="thin"/>
      <right style="thin"/>
      <top style="thin"/>
      <bottom/>
    </border>
    <border>
      <left/>
      <right style="thin"/>
      <top style="thin"/>
      <bottom style="thin"/>
    </border>
    <border>
      <left style="thin"/>
      <right/>
      <top/>
      <bottom style="thin"/>
    </border>
    <border>
      <left/>
      <right/>
      <top/>
      <bottom style="thin"/>
    </border>
    <border>
      <left/>
      <right style="thin"/>
      <top/>
      <bottom/>
    </border>
    <border>
      <left/>
      <right/>
      <top style="thin"/>
      <bottom/>
    </border>
    <border>
      <left/>
      <right/>
      <top style="thin"/>
      <bottom style="thin"/>
    </border>
    <border>
      <left style="thin"/>
      <right/>
      <top style="thin"/>
      <bottom/>
    </border>
    <border>
      <left style="thin"/>
      <right style="hair"/>
      <top style="thin"/>
      <bottom style="thin"/>
    </border>
    <border>
      <left style="thin"/>
      <right style="thin"/>
      <top/>
      <bottom/>
    </border>
    <border>
      <left style="thin"/>
      <right/>
      <top/>
      <bottom/>
    </border>
    <border>
      <left/>
      <right style="thin"/>
      <top/>
      <bottom style="thin"/>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1" applyNumberFormat="0" applyAlignment="0" applyProtection="0"/>
    <xf numFmtId="0" fontId="76" fillId="27" borderId="2" applyNumberFormat="0" applyAlignment="0" applyProtection="0"/>
    <xf numFmtId="0" fontId="77"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0" borderId="6" applyNumberFormat="0" applyFill="0" applyAlignment="0" applyProtection="0"/>
    <xf numFmtId="0" fontId="82" fillId="28" borderId="7" applyNumberFormat="0" applyAlignment="0" applyProtection="0"/>
    <xf numFmtId="0" fontId="83" fillId="0" borderId="0" applyNumberFormat="0" applyFill="0" applyBorder="0" applyAlignment="0" applyProtection="0"/>
    <xf numFmtId="0" fontId="84" fillId="29" borderId="0" applyNumberFormat="0" applyBorder="0" applyAlignment="0" applyProtection="0"/>
    <xf numFmtId="0" fontId="85" fillId="30" borderId="0" applyNumberFormat="0" applyBorder="0" applyAlignment="0" applyProtection="0"/>
    <xf numFmtId="0" fontId="8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7" fillId="0" borderId="9" applyNumberFormat="0" applyFill="0" applyAlignment="0" applyProtection="0"/>
    <xf numFmtId="0" fontId="8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89" fillId="32" borderId="0" applyNumberFormat="0" applyBorder="0" applyAlignment="0" applyProtection="0"/>
  </cellStyleXfs>
  <cellXfs count="680">
    <xf numFmtId="0" fontId="0" fillId="0" borderId="0" xfId="0" applyAlignment="1">
      <alignment/>
    </xf>
    <xf numFmtId="0" fontId="4" fillId="0" borderId="10" xfId="0" applyFont="1" applyBorder="1" applyAlignment="1">
      <alignment horizontal="center" vertical="center"/>
    </xf>
    <xf numFmtId="0" fontId="2" fillId="0" borderId="0" xfId="0" applyFont="1" applyBorder="1" applyAlignment="1">
      <alignment/>
    </xf>
    <xf numFmtId="0" fontId="2" fillId="0" borderId="0" xfId="0" applyFont="1" applyBorder="1" applyAlignment="1">
      <alignment horizontal="right"/>
    </xf>
    <xf numFmtId="0" fontId="2" fillId="0" borderId="0" xfId="0" applyFont="1" applyAlignment="1">
      <alignment/>
    </xf>
    <xf numFmtId="0" fontId="4" fillId="0" borderId="10" xfId="0" applyFont="1" applyBorder="1" applyAlignment="1">
      <alignment/>
    </xf>
    <xf numFmtId="0" fontId="3" fillId="0" borderId="10" xfId="0" applyFont="1" applyBorder="1" applyAlignment="1">
      <alignment horizontal="left" vertical="center"/>
    </xf>
    <xf numFmtId="0" fontId="2" fillId="0" borderId="10" xfId="0" applyFont="1" applyBorder="1" applyAlignment="1">
      <alignment horizontal="left"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xf>
    <xf numFmtId="0" fontId="2" fillId="0" borderId="11" xfId="0" applyFont="1" applyBorder="1" applyAlignment="1">
      <alignment horizontal="left" vertical="center" wrapText="1"/>
    </xf>
    <xf numFmtId="0" fontId="3" fillId="0" borderId="10" xfId="0" applyFont="1" applyBorder="1" applyAlignment="1">
      <alignment horizontal="left" vertical="center" wrapText="1"/>
    </xf>
    <xf numFmtId="0" fontId="2" fillId="33" borderId="11" xfId="0" applyFont="1" applyFill="1" applyBorder="1" applyAlignment="1">
      <alignment horizontal="left" vertical="center"/>
    </xf>
    <xf numFmtId="0" fontId="2" fillId="0" borderId="10" xfId="0" applyFont="1" applyBorder="1" applyAlignment="1">
      <alignment horizontal="left" vertical="center" wrapText="1"/>
    </xf>
    <xf numFmtId="0" fontId="0" fillId="0" borderId="10" xfId="0" applyBorder="1" applyAlignment="1">
      <alignment/>
    </xf>
    <xf numFmtId="0" fontId="0" fillId="34" borderId="10" xfId="0" applyFill="1" applyBorder="1" applyAlignment="1">
      <alignment/>
    </xf>
    <xf numFmtId="0" fontId="2" fillId="35" borderId="10" xfId="0" applyFont="1" applyFill="1" applyBorder="1" applyAlignment="1">
      <alignment horizontal="left" vertical="center" wrapText="1"/>
    </xf>
    <xf numFmtId="0" fontId="3" fillId="0" borderId="12" xfId="0" applyFont="1" applyBorder="1" applyAlignment="1">
      <alignment horizontal="center" vertical="center"/>
    </xf>
    <xf numFmtId="0" fontId="8" fillId="0" borderId="10" xfId="0" applyFont="1" applyBorder="1" applyAlignment="1">
      <alignment horizontal="left" vertical="center" wrapText="1"/>
    </xf>
    <xf numFmtId="0" fontId="2" fillId="0" borderId="10" xfId="0" applyFont="1" applyBorder="1" applyAlignment="1">
      <alignment horizontal="center" textRotation="90"/>
    </xf>
    <xf numFmtId="0" fontId="4" fillId="36" borderId="10" xfId="0" applyFont="1" applyFill="1" applyBorder="1" applyAlignment="1">
      <alignment/>
    </xf>
    <xf numFmtId="0" fontId="0" fillId="36" borderId="10" xfId="0" applyFill="1" applyBorder="1" applyAlignment="1">
      <alignment/>
    </xf>
    <xf numFmtId="0" fontId="4" fillId="37" borderId="10" xfId="0" applyFont="1" applyFill="1" applyBorder="1" applyAlignment="1">
      <alignment/>
    </xf>
    <xf numFmtId="0" fontId="0" fillId="37" borderId="10" xfId="0" applyFill="1" applyBorder="1" applyAlignment="1">
      <alignment/>
    </xf>
    <xf numFmtId="0" fontId="6" fillId="36" borderId="10" xfId="0" applyFont="1" applyFill="1" applyBorder="1" applyAlignment="1">
      <alignment horizontal="left" vertical="center" wrapText="1"/>
    </xf>
    <xf numFmtId="0" fontId="2" fillId="36" borderId="13" xfId="0" applyFont="1" applyFill="1" applyBorder="1" applyAlignment="1">
      <alignment horizontal="left" vertical="center" wrapText="1"/>
    </xf>
    <xf numFmtId="0" fontId="2" fillId="0" borderId="13" xfId="0" applyFont="1" applyBorder="1" applyAlignment="1">
      <alignment vertical="center"/>
    </xf>
    <xf numFmtId="0" fontId="2" fillId="0" borderId="13" xfId="0" applyFont="1" applyBorder="1" applyAlignment="1">
      <alignment vertical="center" wrapText="1"/>
    </xf>
    <xf numFmtId="0" fontId="2" fillId="0" borderId="14" xfId="0" applyFont="1" applyBorder="1" applyAlignment="1">
      <alignment vertical="center" textRotation="90"/>
    </xf>
    <xf numFmtId="0" fontId="0" fillId="0" borderId="0" xfId="0" applyBorder="1" applyAlignment="1">
      <alignment horizont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7" fillId="0" borderId="10" xfId="0" applyFont="1" applyBorder="1" applyAlignment="1">
      <alignment/>
    </xf>
    <xf numFmtId="0" fontId="7" fillId="38" borderId="10" xfId="0" applyFont="1" applyFill="1" applyBorder="1" applyAlignment="1">
      <alignment/>
    </xf>
    <xf numFmtId="0" fontId="0" fillId="38" borderId="10" xfId="0" applyFill="1" applyBorder="1" applyAlignment="1">
      <alignment/>
    </xf>
    <xf numFmtId="0" fontId="0" fillId="38" borderId="10" xfId="0" applyFill="1" applyBorder="1" applyAlignment="1">
      <alignment horizontal="center"/>
    </xf>
    <xf numFmtId="0" fontId="0" fillId="38" borderId="11" xfId="0" applyFill="1" applyBorder="1" applyAlignment="1">
      <alignment/>
    </xf>
    <xf numFmtId="0" fontId="0" fillId="33" borderId="10" xfId="0" applyFill="1" applyBorder="1" applyAlignment="1">
      <alignment/>
    </xf>
    <xf numFmtId="0" fontId="7" fillId="33" borderId="10" xfId="0" applyFont="1" applyFill="1" applyBorder="1" applyAlignment="1">
      <alignment/>
    </xf>
    <xf numFmtId="0" fontId="7" fillId="34" borderId="10" xfId="0" applyFont="1" applyFill="1" applyBorder="1" applyAlignment="1">
      <alignment/>
    </xf>
    <xf numFmtId="0" fontId="0" fillId="38" borderId="14" xfId="0" applyFill="1" applyBorder="1" applyAlignment="1">
      <alignment/>
    </xf>
    <xf numFmtId="0" fontId="0" fillId="33" borderId="14" xfId="0" applyFill="1" applyBorder="1" applyAlignment="1">
      <alignment/>
    </xf>
    <xf numFmtId="0" fontId="0" fillId="33" borderId="0" xfId="0" applyFill="1" applyAlignment="1">
      <alignment/>
    </xf>
    <xf numFmtId="0" fontId="0" fillId="37" borderId="14" xfId="0" applyFill="1" applyBorder="1" applyAlignment="1">
      <alignment/>
    </xf>
    <xf numFmtId="0" fontId="0" fillId="36" borderId="14" xfId="0" applyFill="1" applyBorder="1" applyAlignment="1">
      <alignment/>
    </xf>
    <xf numFmtId="0" fontId="0" fillId="34" borderId="10" xfId="0" applyFill="1" applyBorder="1" applyAlignment="1">
      <alignment/>
    </xf>
    <xf numFmtId="0" fontId="0" fillId="37" borderId="10" xfId="0" applyFill="1" applyBorder="1" applyAlignment="1">
      <alignment/>
    </xf>
    <xf numFmtId="0" fontId="0" fillId="33" borderId="10" xfId="0" applyFill="1" applyBorder="1" applyAlignment="1">
      <alignment/>
    </xf>
    <xf numFmtId="0" fontId="0" fillId="36" borderId="10" xfId="0" applyFill="1" applyBorder="1" applyAlignment="1">
      <alignment/>
    </xf>
    <xf numFmtId="0" fontId="0" fillId="39" borderId="0" xfId="0" applyFill="1" applyAlignment="1">
      <alignment/>
    </xf>
    <xf numFmtId="0" fontId="0" fillId="33" borderId="10" xfId="0" applyFont="1" applyFill="1" applyBorder="1" applyAlignment="1">
      <alignment/>
    </xf>
    <xf numFmtId="0" fontId="0" fillId="0" borderId="0" xfId="0" applyAlignment="1">
      <alignment horizontal="center"/>
    </xf>
    <xf numFmtId="0" fontId="4" fillId="0" borderId="12" xfId="0" applyFont="1" applyBorder="1" applyAlignment="1">
      <alignment horizontal="center" vertical="center"/>
    </xf>
    <xf numFmtId="0" fontId="11" fillId="0" borderId="0" xfId="0" applyFont="1" applyAlignment="1">
      <alignment/>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2" fillId="0" borderId="10" xfId="0" applyFont="1" applyBorder="1" applyAlignment="1">
      <alignment horizontal="center" vertical="center" wrapText="1"/>
    </xf>
    <xf numFmtId="0" fontId="3" fillId="0" borderId="12" xfId="0" applyFont="1" applyBorder="1" applyAlignment="1">
      <alignment horizontal="center"/>
    </xf>
    <xf numFmtId="0" fontId="2" fillId="0" borderId="10" xfId="0" applyFont="1" applyFill="1" applyBorder="1" applyAlignment="1">
      <alignment horizontal="center" vertical="center"/>
    </xf>
    <xf numFmtId="0" fontId="3" fillId="0" borderId="10" xfId="0" applyFont="1" applyBorder="1" applyAlignment="1">
      <alignment horizontal="center"/>
    </xf>
    <xf numFmtId="0" fontId="11" fillId="0" borderId="0" xfId="0" applyFont="1" applyAlignment="1">
      <alignment/>
    </xf>
    <xf numFmtId="0" fontId="5" fillId="0" borderId="12" xfId="0" applyFont="1" applyBorder="1" applyAlignment="1">
      <alignment horizontal="center"/>
    </xf>
    <xf numFmtId="0" fontId="5" fillId="0" borderId="10" xfId="0" applyFont="1" applyBorder="1" applyAlignment="1">
      <alignment horizontal="center"/>
    </xf>
    <xf numFmtId="49" fontId="5" fillId="0" borderId="10" xfId="0" applyNumberFormat="1" applyFont="1" applyBorder="1" applyAlignment="1">
      <alignment horizontal="center"/>
    </xf>
    <xf numFmtId="0" fontId="5" fillId="0" borderId="10" xfId="0" applyNumberFormat="1" applyFont="1" applyBorder="1" applyAlignment="1">
      <alignment horizontal="center"/>
    </xf>
    <xf numFmtId="0" fontId="5" fillId="0" borderId="12" xfId="0" applyNumberFormat="1" applyFont="1" applyBorder="1" applyAlignment="1">
      <alignment horizontal="center"/>
    </xf>
    <xf numFmtId="0" fontId="13" fillId="37" borderId="10" xfId="0" applyFont="1" applyFill="1" applyBorder="1" applyAlignment="1">
      <alignment/>
    </xf>
    <xf numFmtId="0" fontId="13" fillId="34" borderId="10" xfId="0" applyFont="1" applyFill="1" applyBorder="1" applyAlignment="1">
      <alignment/>
    </xf>
    <xf numFmtId="0" fontId="5" fillId="38" borderId="10" xfId="0" applyFont="1" applyFill="1" applyBorder="1" applyAlignment="1">
      <alignment horizontal="center"/>
    </xf>
    <xf numFmtId="0" fontId="5" fillId="37" borderId="10" xfId="0" applyFont="1" applyFill="1" applyBorder="1" applyAlignment="1">
      <alignment/>
    </xf>
    <xf numFmtId="0" fontId="5" fillId="34" borderId="10" xfId="0" applyFont="1" applyFill="1" applyBorder="1" applyAlignment="1">
      <alignment/>
    </xf>
    <xf numFmtId="0" fontId="5" fillId="36" borderId="10" xfId="0" applyFont="1" applyFill="1" applyBorder="1" applyAlignment="1">
      <alignment/>
    </xf>
    <xf numFmtId="0" fontId="13" fillId="0" borderId="10" xfId="0" applyFont="1" applyBorder="1" applyAlignment="1">
      <alignment/>
    </xf>
    <xf numFmtId="0" fontId="13" fillId="33" borderId="10" xfId="0" applyFont="1" applyFill="1" applyBorder="1" applyAlignment="1">
      <alignment/>
    </xf>
    <xf numFmtId="0" fontId="5" fillId="0" borderId="10" xfId="0" applyFont="1" applyBorder="1" applyAlignment="1">
      <alignment/>
    </xf>
    <xf numFmtId="0" fontId="5" fillId="33" borderId="10" xfId="0" applyFont="1" applyFill="1" applyBorder="1" applyAlignment="1">
      <alignment/>
    </xf>
    <xf numFmtId="0" fontId="13" fillId="40" borderId="10" xfId="0" applyFont="1" applyFill="1" applyBorder="1" applyAlignment="1">
      <alignment/>
    </xf>
    <xf numFmtId="0" fontId="11" fillId="37" borderId="10" xfId="0" applyFont="1" applyFill="1" applyBorder="1" applyAlignment="1">
      <alignment horizontal="center" vertical="center" wrapText="1"/>
    </xf>
    <xf numFmtId="0" fontId="2" fillId="0" borderId="0" xfId="0" applyFont="1" applyFill="1" applyBorder="1" applyAlignment="1">
      <alignment horizontal="right"/>
    </xf>
    <xf numFmtId="0" fontId="3" fillId="0" borderId="10" xfId="0" applyFont="1" applyFill="1" applyBorder="1" applyAlignment="1">
      <alignment horizontal="center" vertical="center"/>
    </xf>
    <xf numFmtId="0" fontId="2" fillId="0" borderId="0" xfId="0" applyFont="1" applyFill="1" applyBorder="1" applyAlignment="1">
      <alignment/>
    </xf>
    <xf numFmtId="0" fontId="22" fillId="0" borderId="0" xfId="0" applyFont="1" applyFill="1" applyBorder="1" applyAlignment="1">
      <alignment/>
    </xf>
    <xf numFmtId="0" fontId="22" fillId="0" borderId="0" xfId="0" applyFont="1" applyFill="1" applyBorder="1" applyAlignment="1">
      <alignment/>
    </xf>
    <xf numFmtId="0" fontId="4" fillId="0" borderId="10" xfId="0" applyFont="1" applyFill="1" applyBorder="1" applyAlignment="1">
      <alignment horizontal="center" vertical="center"/>
    </xf>
    <xf numFmtId="0" fontId="4" fillId="0" borderId="10" xfId="0" applyFont="1" applyFill="1" applyBorder="1" applyAlignment="1">
      <alignment horizontal="center"/>
    </xf>
    <xf numFmtId="49" fontId="4" fillId="0" borderId="10" xfId="0" applyNumberFormat="1" applyFont="1" applyFill="1" applyBorder="1" applyAlignment="1">
      <alignment horizontal="center"/>
    </xf>
    <xf numFmtId="0" fontId="4" fillId="0" borderId="12" xfId="0" applyFont="1" applyFill="1" applyBorder="1" applyAlignment="1">
      <alignment horizontal="center"/>
    </xf>
    <xf numFmtId="0" fontId="2" fillId="0" borderId="10" xfId="0" applyFont="1" applyFill="1" applyBorder="1" applyAlignment="1">
      <alignment horizontal="left" vertical="center"/>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xf>
    <xf numFmtId="0" fontId="0" fillId="0" borderId="0" xfId="0" applyFont="1" applyFill="1" applyAlignment="1">
      <alignment/>
    </xf>
    <xf numFmtId="0" fontId="0" fillId="0" borderId="0" xfId="0" applyFont="1" applyFill="1" applyAlignment="1">
      <alignment horizontal="right"/>
    </xf>
    <xf numFmtId="0" fontId="3" fillId="39" borderId="13" xfId="0" applyFont="1" applyFill="1" applyBorder="1" applyAlignment="1">
      <alignment horizontal="left" vertical="center" wrapText="1"/>
    </xf>
    <xf numFmtId="0" fontId="3" fillId="39" borderId="10" xfId="0" applyFont="1" applyFill="1" applyBorder="1" applyAlignment="1">
      <alignment horizontal="center" vertical="center"/>
    </xf>
    <xf numFmtId="0" fontId="3" fillId="39" borderId="10" xfId="0" applyFont="1" applyFill="1" applyBorder="1" applyAlignment="1">
      <alignment horizontal="left" vertical="center"/>
    </xf>
    <xf numFmtId="0" fontId="3" fillId="39" borderId="10" xfId="0" applyFont="1" applyFill="1" applyBorder="1" applyAlignment="1">
      <alignment horizontal="left" vertical="center" wrapText="1"/>
    </xf>
    <xf numFmtId="0" fontId="10" fillId="0" borderId="0" xfId="0" applyFont="1" applyAlignment="1">
      <alignment/>
    </xf>
    <xf numFmtId="0" fontId="2" fillId="33" borderId="0" xfId="0" applyFont="1" applyFill="1" applyBorder="1" applyAlignment="1">
      <alignment/>
    </xf>
    <xf numFmtId="0" fontId="2" fillId="36" borderId="10" xfId="0" applyFont="1" applyFill="1" applyBorder="1" applyAlignment="1">
      <alignment horizontal="left"/>
    </xf>
    <xf numFmtId="0" fontId="3" fillId="36" borderId="10" xfId="0" applyFont="1" applyFill="1" applyBorder="1" applyAlignment="1">
      <alignment horizontal="center"/>
    </xf>
    <xf numFmtId="0" fontId="3" fillId="36" borderId="13" xfId="0" applyFont="1" applyFill="1" applyBorder="1" applyAlignment="1">
      <alignment horizontal="left"/>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41" borderId="13" xfId="0" applyFont="1" applyFill="1" applyBorder="1" applyAlignment="1">
      <alignment horizontal="center" vertical="center" textRotation="90" wrapText="1"/>
    </xf>
    <xf numFmtId="0" fontId="0" fillId="0" borderId="19" xfId="0" applyBorder="1" applyAlignment="1">
      <alignment/>
    </xf>
    <xf numFmtId="0" fontId="4" fillId="33" borderId="12" xfId="0" applyFont="1" applyFill="1" applyBorder="1" applyAlignment="1">
      <alignment horizontal="center"/>
    </xf>
    <xf numFmtId="0" fontId="2" fillId="33" borderId="10" xfId="0" applyFont="1" applyFill="1" applyBorder="1" applyAlignment="1">
      <alignment horizontal="right"/>
    </xf>
    <xf numFmtId="0" fontId="5" fillId="36" borderId="12" xfId="0" applyFont="1" applyFill="1" applyBorder="1" applyAlignment="1">
      <alignment horizontal="center" vertical="center"/>
    </xf>
    <xf numFmtId="0" fontId="13" fillId="36" borderId="10" xfId="0" applyFont="1" applyFill="1" applyBorder="1" applyAlignment="1">
      <alignment horizontal="center"/>
    </xf>
    <xf numFmtId="0" fontId="13" fillId="36" borderId="12" xfId="0" applyFont="1" applyFill="1" applyBorder="1" applyAlignment="1">
      <alignment horizontal="center" vertical="center"/>
    </xf>
    <xf numFmtId="0" fontId="5" fillId="36" borderId="20" xfId="0" applyFont="1" applyFill="1" applyBorder="1" applyAlignment="1">
      <alignment horizontal="center" vertical="center"/>
    </xf>
    <xf numFmtId="0" fontId="5" fillId="42" borderId="12" xfId="0" applyFont="1" applyFill="1" applyBorder="1" applyAlignment="1">
      <alignment horizontal="center" vertical="center"/>
    </xf>
    <xf numFmtId="0" fontId="13" fillId="42" borderId="10" xfId="0" applyFont="1" applyFill="1" applyBorder="1" applyAlignment="1">
      <alignment horizontal="center"/>
    </xf>
    <xf numFmtId="0" fontId="13" fillId="42" borderId="12" xfId="0" applyFont="1" applyFill="1" applyBorder="1" applyAlignment="1">
      <alignment horizontal="center" vertical="center"/>
    </xf>
    <xf numFmtId="0" fontId="5" fillId="42" borderId="12" xfId="0" applyNumberFormat="1" applyFont="1" applyFill="1" applyBorder="1" applyAlignment="1">
      <alignment horizontal="center" vertical="center"/>
    </xf>
    <xf numFmtId="0" fontId="5" fillId="42" borderId="20" xfId="0" applyNumberFormat="1" applyFont="1" applyFill="1" applyBorder="1" applyAlignment="1">
      <alignment horizontal="center" vertical="center"/>
    </xf>
    <xf numFmtId="0" fontId="13" fillId="42" borderId="12" xfId="0" applyNumberFormat="1" applyFont="1" applyFill="1" applyBorder="1" applyAlignment="1">
      <alignment horizontal="center" vertical="center"/>
    </xf>
    <xf numFmtId="0" fontId="5" fillId="42" borderId="10" xfId="0" applyFont="1" applyFill="1" applyBorder="1" applyAlignment="1">
      <alignment horizontal="right"/>
    </xf>
    <xf numFmtId="0" fontId="5" fillId="42" borderId="10" xfId="0" applyFont="1" applyFill="1" applyBorder="1" applyAlignment="1">
      <alignment/>
    </xf>
    <xf numFmtId="0" fontId="5" fillId="42" borderId="10" xfId="0" applyFont="1" applyFill="1" applyBorder="1" applyAlignment="1">
      <alignment horizontal="center"/>
    </xf>
    <xf numFmtId="0" fontId="15" fillId="0" borderId="12" xfId="0" applyFont="1" applyBorder="1" applyAlignment="1">
      <alignment horizontal="center" vertical="center"/>
    </xf>
    <xf numFmtId="0" fontId="15" fillId="0" borderId="10" xfId="0" applyFont="1" applyBorder="1" applyAlignment="1">
      <alignment horizontal="center" vertical="center"/>
    </xf>
    <xf numFmtId="1" fontId="11" fillId="0" borderId="10" xfId="0" applyNumberFormat="1" applyFont="1" applyBorder="1" applyAlignment="1">
      <alignment horizontal="center" vertical="center" wrapText="1"/>
    </xf>
    <xf numFmtId="0" fontId="23" fillId="0" borderId="0" xfId="0" applyFont="1" applyFill="1" applyAlignment="1">
      <alignment/>
    </xf>
    <xf numFmtId="0" fontId="23" fillId="0" borderId="0" xfId="0" applyFont="1" applyAlignment="1">
      <alignment/>
    </xf>
    <xf numFmtId="49" fontId="16" fillId="0" borderId="10" xfId="0" applyNumberFormat="1" applyFont="1" applyFill="1" applyBorder="1" applyAlignment="1">
      <alignment horizontal="center" vertical="center"/>
    </xf>
    <xf numFmtId="1" fontId="14" fillId="0" borderId="10" xfId="0" applyNumberFormat="1" applyFont="1" applyFill="1" applyBorder="1" applyAlignment="1">
      <alignment horizontal="center" vertical="center"/>
    </xf>
    <xf numFmtId="0" fontId="14" fillId="0" borderId="12"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0" xfId="0" applyFont="1" applyFill="1" applyBorder="1" applyAlignment="1">
      <alignment horizontal="right"/>
    </xf>
    <xf numFmtId="0" fontId="14" fillId="0" borderId="0" xfId="0" applyFont="1" applyBorder="1" applyAlignment="1">
      <alignment horizontal="right"/>
    </xf>
    <xf numFmtId="0" fontId="24" fillId="0" borderId="0" xfId="0" applyFont="1" applyAlignment="1">
      <alignment/>
    </xf>
    <xf numFmtId="0" fontId="24" fillId="0" borderId="0" xfId="0" applyFont="1" applyAlignment="1">
      <alignment/>
    </xf>
    <xf numFmtId="0" fontId="0" fillId="0" borderId="0" xfId="0" applyAlignment="1">
      <alignment/>
    </xf>
    <xf numFmtId="0" fontId="14" fillId="0" borderId="10" xfId="0" applyFont="1" applyFill="1" applyBorder="1" applyAlignment="1">
      <alignment horizontal="left" vertical="center"/>
    </xf>
    <xf numFmtId="0" fontId="14" fillId="0" borderId="10" xfId="0" applyFont="1" applyFill="1" applyBorder="1" applyAlignment="1">
      <alignment horizontal="left" vertical="center" wrapText="1"/>
    </xf>
    <xf numFmtId="49" fontId="14" fillId="0" borderId="10" xfId="0" applyNumberFormat="1" applyFont="1" applyFill="1" applyBorder="1" applyAlignment="1">
      <alignment horizontal="center" vertical="center"/>
    </xf>
    <xf numFmtId="0" fontId="14" fillId="0" borderId="21" xfId="0" applyFont="1" applyFill="1" applyBorder="1" applyAlignment="1">
      <alignment horizontal="center" vertical="center"/>
    </xf>
    <xf numFmtId="0" fontId="14" fillId="0" borderId="0" xfId="0" applyFont="1" applyFill="1" applyBorder="1" applyAlignment="1">
      <alignment/>
    </xf>
    <xf numFmtId="0" fontId="14" fillId="0" borderId="0" xfId="0" applyFont="1" applyBorder="1" applyAlignment="1">
      <alignment/>
    </xf>
    <xf numFmtId="0" fontId="14" fillId="0" borderId="13" xfId="0" applyFont="1" applyFill="1" applyBorder="1" applyAlignment="1">
      <alignment horizontal="left" vertical="center" wrapText="1"/>
    </xf>
    <xf numFmtId="49" fontId="16" fillId="0" borderId="13" xfId="0" applyNumberFormat="1" applyFont="1" applyFill="1" applyBorder="1" applyAlignment="1">
      <alignment horizontal="center" vertical="center"/>
    </xf>
    <xf numFmtId="0" fontId="14" fillId="0" borderId="13" xfId="0" applyFont="1" applyFill="1" applyBorder="1" applyAlignment="1">
      <alignment horizontal="center" vertical="center"/>
    </xf>
    <xf numFmtId="49" fontId="14" fillId="0" borderId="13" xfId="0" applyNumberFormat="1" applyFont="1" applyFill="1" applyBorder="1" applyAlignment="1">
      <alignment horizontal="center" vertical="center"/>
    </xf>
    <xf numFmtId="0" fontId="14" fillId="0" borderId="20" xfId="0" applyFont="1" applyFill="1" applyBorder="1" applyAlignment="1">
      <alignment horizontal="center" vertical="center"/>
    </xf>
    <xf numFmtId="0" fontId="14" fillId="0" borderId="10" xfId="0" applyFont="1" applyBorder="1" applyAlignment="1">
      <alignment/>
    </xf>
    <xf numFmtId="0" fontId="14" fillId="0" borderId="11" xfId="0" applyFont="1" applyFill="1" applyBorder="1" applyAlignment="1">
      <alignment horizontal="left" vertical="center"/>
    </xf>
    <xf numFmtId="0" fontId="15" fillId="0" borderId="10" xfId="0" applyFont="1" applyFill="1" applyBorder="1" applyAlignment="1">
      <alignment horizontal="center" vertical="center"/>
    </xf>
    <xf numFmtId="0" fontId="14" fillId="0" borderId="22" xfId="0" applyFont="1" applyFill="1" applyBorder="1" applyAlignment="1">
      <alignment horizontal="left" vertical="center" wrapText="1"/>
    </xf>
    <xf numFmtId="0" fontId="15" fillId="0" borderId="0" xfId="0" applyFont="1" applyFill="1" applyBorder="1" applyAlignment="1">
      <alignment/>
    </xf>
    <xf numFmtId="0" fontId="23" fillId="0" borderId="0" xfId="0" applyFont="1" applyFill="1" applyAlignment="1">
      <alignment horizontal="right"/>
    </xf>
    <xf numFmtId="0" fontId="2" fillId="43" borderId="0" xfId="0" applyFont="1" applyFill="1" applyBorder="1" applyAlignment="1">
      <alignment/>
    </xf>
    <xf numFmtId="1" fontId="14" fillId="0" borderId="11" xfId="0" applyNumberFormat="1" applyFont="1" applyFill="1" applyBorder="1" applyAlignment="1">
      <alignment horizontal="center" vertical="center"/>
    </xf>
    <xf numFmtId="0" fontId="14" fillId="33" borderId="0" xfId="0" applyFont="1" applyFill="1" applyBorder="1" applyAlignment="1">
      <alignment/>
    </xf>
    <xf numFmtId="0" fontId="15" fillId="39" borderId="13" xfId="0" applyFont="1" applyFill="1" applyBorder="1" applyAlignment="1">
      <alignment horizontal="left" vertical="center" wrapText="1"/>
    </xf>
    <xf numFmtId="1" fontId="0" fillId="0" borderId="0" xfId="0" applyNumberFormat="1" applyFont="1" applyAlignment="1">
      <alignment/>
    </xf>
    <xf numFmtId="0" fontId="0" fillId="0" borderId="0" xfId="0" applyFont="1" applyAlignment="1">
      <alignment/>
    </xf>
    <xf numFmtId="0" fontId="16" fillId="0" borderId="0" xfId="0" applyFont="1" applyAlignment="1">
      <alignment/>
    </xf>
    <xf numFmtId="0" fontId="25" fillId="42" borderId="12" xfId="0" applyFont="1" applyFill="1" applyBorder="1" applyAlignment="1">
      <alignment horizontal="center" vertical="center"/>
    </xf>
    <xf numFmtId="0" fontId="25" fillId="36" borderId="12" xfId="0" applyFont="1" applyFill="1" applyBorder="1" applyAlignment="1">
      <alignment horizontal="center" vertical="center"/>
    </xf>
    <xf numFmtId="0" fontId="25" fillId="42" borderId="10" xfId="0" applyFont="1" applyFill="1" applyBorder="1" applyAlignment="1">
      <alignment horizontal="right"/>
    </xf>
    <xf numFmtId="0" fontId="25" fillId="0" borderId="0" xfId="0" applyFont="1" applyFill="1" applyBorder="1" applyAlignment="1">
      <alignment horizontal="right"/>
    </xf>
    <xf numFmtId="0" fontId="25" fillId="0" borderId="0" xfId="0" applyFont="1" applyBorder="1" applyAlignment="1">
      <alignment horizontal="right"/>
    </xf>
    <xf numFmtId="0" fontId="26" fillId="42" borderId="10" xfId="0" applyFont="1" applyFill="1" applyBorder="1" applyAlignment="1">
      <alignment horizontal="right"/>
    </xf>
    <xf numFmtId="0" fontId="16" fillId="33" borderId="10" xfId="0" applyFont="1" applyFill="1" applyBorder="1" applyAlignment="1">
      <alignment horizontal="left" vertical="center" wrapText="1"/>
    </xf>
    <xf numFmtId="0" fontId="18" fillId="33" borderId="10" xfId="0" applyFont="1" applyFill="1" applyBorder="1" applyAlignment="1">
      <alignment horizontal="left" vertical="center" wrapText="1"/>
    </xf>
    <xf numFmtId="0" fontId="25" fillId="0" borderId="0" xfId="0" applyFont="1" applyFill="1" applyBorder="1" applyAlignment="1">
      <alignment/>
    </xf>
    <xf numFmtId="0" fontId="25" fillId="0" borderId="0" xfId="0" applyFont="1" applyBorder="1" applyAlignment="1">
      <alignment/>
    </xf>
    <xf numFmtId="0" fontId="25" fillId="0" borderId="11" xfId="0" applyFont="1" applyBorder="1" applyAlignment="1">
      <alignment/>
    </xf>
    <xf numFmtId="0" fontId="25" fillId="0" borderId="10" xfId="0" applyFont="1" applyBorder="1" applyAlignment="1">
      <alignment/>
    </xf>
    <xf numFmtId="0" fontId="25" fillId="0" borderId="13" xfId="0" applyFont="1" applyBorder="1" applyAlignment="1">
      <alignment/>
    </xf>
    <xf numFmtId="0" fontId="25" fillId="33" borderId="0" xfId="0" applyFont="1" applyFill="1" applyBorder="1" applyAlignment="1">
      <alignment/>
    </xf>
    <xf numFmtId="2" fontId="14" fillId="0" borderId="0" xfId="0" applyNumberFormat="1" applyFont="1" applyAlignment="1">
      <alignment/>
    </xf>
    <xf numFmtId="0" fontId="14" fillId="0" borderId="13" xfId="0" applyFont="1" applyFill="1" applyBorder="1" applyAlignment="1">
      <alignment horizontal="left"/>
    </xf>
    <xf numFmtId="0" fontId="15" fillId="39" borderId="10" xfId="0" applyFont="1" applyFill="1" applyBorder="1" applyAlignment="1">
      <alignment horizontal="left"/>
    </xf>
    <xf numFmtId="0" fontId="15" fillId="39" borderId="13" xfId="0" applyFont="1" applyFill="1" applyBorder="1" applyAlignment="1">
      <alignment horizontal="left"/>
    </xf>
    <xf numFmtId="0" fontId="14" fillId="0" borderId="13" xfId="0" applyFont="1" applyBorder="1" applyAlignment="1">
      <alignment/>
    </xf>
    <xf numFmtId="0" fontId="17" fillId="0" borderId="10" xfId="0" applyFont="1" applyFill="1" applyBorder="1" applyAlignment="1">
      <alignment horizontal="left" vertical="center"/>
    </xf>
    <xf numFmtId="0" fontId="17" fillId="0" borderId="13" xfId="0" applyFont="1" applyFill="1" applyBorder="1" applyAlignment="1">
      <alignment horizontal="left" vertical="center" wrapText="1"/>
    </xf>
    <xf numFmtId="1" fontId="14" fillId="0" borderId="12" xfId="0" applyNumberFormat="1" applyFont="1" applyFill="1" applyBorder="1" applyAlignment="1">
      <alignment horizontal="center" vertical="center"/>
    </xf>
    <xf numFmtId="0" fontId="3" fillId="36" borderId="10" xfId="0" applyFont="1" applyFill="1" applyBorder="1" applyAlignment="1">
      <alignment horizontal="left"/>
    </xf>
    <xf numFmtId="0" fontId="3" fillId="36" borderId="13" xfId="0" applyFont="1" applyFill="1" applyBorder="1" applyAlignment="1">
      <alignment horizontal="left"/>
    </xf>
    <xf numFmtId="0" fontId="3" fillId="36" borderId="12" xfId="0" applyFont="1" applyFill="1" applyBorder="1" applyAlignment="1">
      <alignment horizontal="center" vertical="center"/>
    </xf>
    <xf numFmtId="0" fontId="2" fillId="36" borderId="12" xfId="0" applyFont="1" applyFill="1" applyBorder="1" applyAlignment="1">
      <alignment horizontal="center" vertical="center"/>
    </xf>
    <xf numFmtId="0" fontId="3" fillId="39" borderId="10" xfId="0" applyFont="1" applyFill="1" applyBorder="1" applyAlignment="1">
      <alignment horizontal="left"/>
    </xf>
    <xf numFmtId="0" fontId="3" fillId="39" borderId="10" xfId="0" applyFont="1" applyFill="1" applyBorder="1" applyAlignment="1">
      <alignment horizontal="center"/>
    </xf>
    <xf numFmtId="0" fontId="2" fillId="39" borderId="10" xfId="0" applyFont="1" applyFill="1" applyBorder="1" applyAlignment="1">
      <alignment horizontal="center" vertical="center"/>
    </xf>
    <xf numFmtId="0" fontId="14" fillId="0" borderId="13" xfId="0" applyFont="1" applyFill="1" applyBorder="1" applyAlignment="1">
      <alignment horizontal="left" vertical="center"/>
    </xf>
    <xf numFmtId="0" fontId="14" fillId="0" borderId="11" xfId="0" applyFont="1" applyFill="1" applyBorder="1" applyAlignment="1">
      <alignment horizontal="left" vertical="center" wrapText="1"/>
    </xf>
    <xf numFmtId="0" fontId="14" fillId="0" borderId="11" xfId="0" applyFont="1" applyFill="1" applyBorder="1" applyAlignment="1">
      <alignment horizontal="center" vertical="center"/>
    </xf>
    <xf numFmtId="49" fontId="14" fillId="0" borderId="11" xfId="0" applyNumberFormat="1" applyFont="1" applyFill="1" applyBorder="1" applyAlignment="1">
      <alignment horizontal="center" vertical="center"/>
    </xf>
    <xf numFmtId="0" fontId="14" fillId="0" borderId="15" xfId="0" applyFont="1" applyFill="1" applyBorder="1" applyAlignment="1">
      <alignment horizontal="center" vertical="center"/>
    </xf>
    <xf numFmtId="0" fontId="14" fillId="0" borderId="11" xfId="0" applyFont="1" applyBorder="1" applyAlignment="1">
      <alignment/>
    </xf>
    <xf numFmtId="2" fontId="14" fillId="0" borderId="10" xfId="0" applyNumberFormat="1" applyFont="1" applyFill="1" applyBorder="1" applyAlignment="1">
      <alignment vertical="center"/>
    </xf>
    <xf numFmtId="49" fontId="14" fillId="0" borderId="12" xfId="0" applyNumberFormat="1" applyFont="1" applyFill="1" applyBorder="1" applyAlignment="1">
      <alignment horizontal="center" vertical="center"/>
    </xf>
    <xf numFmtId="0" fontId="15" fillId="0" borderId="10" xfId="0" applyFont="1" applyFill="1" applyBorder="1" applyAlignment="1">
      <alignment horizontal="left" vertical="center"/>
    </xf>
    <xf numFmtId="0" fontId="15" fillId="0" borderId="10" xfId="0" applyFont="1" applyFill="1" applyBorder="1" applyAlignment="1">
      <alignment horizontal="left" vertical="center" wrapText="1"/>
    </xf>
    <xf numFmtId="0" fontId="28" fillId="0" borderId="0" xfId="0" applyFont="1" applyFill="1" applyBorder="1" applyAlignment="1">
      <alignment/>
    </xf>
    <xf numFmtId="0" fontId="2" fillId="0" borderId="10" xfId="0" applyFont="1" applyFill="1" applyBorder="1" applyAlignment="1">
      <alignment horizontal="right"/>
    </xf>
    <xf numFmtId="0" fontId="16" fillId="0" borderId="10" xfId="0" applyFont="1" applyFill="1" applyBorder="1" applyAlignment="1">
      <alignment horizontal="center" vertical="center"/>
    </xf>
    <xf numFmtId="49" fontId="19" fillId="0" borderId="10" xfId="0" applyNumberFormat="1" applyFont="1" applyFill="1" applyBorder="1" applyAlignment="1">
      <alignment horizontal="center" vertical="center"/>
    </xf>
    <xf numFmtId="0" fontId="5" fillId="36" borderId="12" xfId="0" applyNumberFormat="1" applyFont="1" applyFill="1" applyBorder="1" applyAlignment="1">
      <alignment horizontal="center" vertical="center"/>
    </xf>
    <xf numFmtId="0" fontId="2" fillId="0" borderId="10" xfId="0" applyFont="1" applyFill="1" applyBorder="1" applyAlignment="1">
      <alignment horizontal="left"/>
    </xf>
    <xf numFmtId="0" fontId="2" fillId="0" borderId="10" xfId="0" applyFont="1" applyFill="1" applyBorder="1" applyAlignment="1">
      <alignment horizontal="center"/>
    </xf>
    <xf numFmtId="0" fontId="2" fillId="0" borderId="13" xfId="0" applyFont="1" applyFill="1" applyBorder="1" applyAlignment="1">
      <alignment horizontal="left" vertical="center"/>
    </xf>
    <xf numFmtId="0" fontId="5" fillId="42" borderId="20" xfId="0" applyFont="1" applyFill="1" applyBorder="1" applyAlignment="1">
      <alignment horizontal="center" vertical="center"/>
    </xf>
    <xf numFmtId="0" fontId="3" fillId="39" borderId="13" xfId="0" applyFont="1" applyFill="1" applyBorder="1" applyAlignment="1">
      <alignment horizontal="left" vertical="center"/>
    </xf>
    <xf numFmtId="0" fontId="13" fillId="36" borderId="20" xfId="0" applyFont="1" applyFill="1" applyBorder="1" applyAlignment="1">
      <alignment horizontal="center" vertical="center"/>
    </xf>
    <xf numFmtId="0" fontId="3" fillId="44" borderId="10" xfId="0" applyFont="1" applyFill="1" applyBorder="1" applyAlignment="1">
      <alignment horizontal="left" vertical="center"/>
    </xf>
    <xf numFmtId="0" fontId="3" fillId="44" borderId="10" xfId="0" applyFont="1" applyFill="1" applyBorder="1" applyAlignment="1">
      <alignment horizontal="left" vertical="center" wrapText="1"/>
    </xf>
    <xf numFmtId="0" fontId="3" fillId="44" borderId="10" xfId="0" applyFont="1" applyFill="1" applyBorder="1" applyAlignment="1">
      <alignment horizontal="center" vertical="center"/>
    </xf>
    <xf numFmtId="0" fontId="5" fillId="36" borderId="15" xfId="0" applyFont="1" applyFill="1" applyBorder="1" applyAlignment="1">
      <alignment horizontal="center" vertical="center"/>
    </xf>
    <xf numFmtId="0" fontId="2" fillId="42" borderId="12" xfId="0" applyFont="1" applyFill="1" applyBorder="1" applyAlignment="1">
      <alignment horizontal="center" vertical="center"/>
    </xf>
    <xf numFmtId="0" fontId="26" fillId="36" borderId="12" xfId="0" applyNumberFormat="1" applyFont="1" applyFill="1" applyBorder="1" applyAlignment="1">
      <alignment horizontal="center" vertical="center"/>
    </xf>
    <xf numFmtId="1" fontId="11" fillId="37" borderId="10" xfId="0" applyNumberFormat="1" applyFont="1" applyFill="1" applyBorder="1" applyAlignment="1">
      <alignment horizontal="center" vertical="center" wrapText="1"/>
    </xf>
    <xf numFmtId="0" fontId="14" fillId="0" borderId="10" xfId="0" applyFont="1" applyFill="1" applyBorder="1" applyAlignment="1">
      <alignment horizontal="center"/>
    </xf>
    <xf numFmtId="49" fontId="14" fillId="0" borderId="10" xfId="0" applyNumberFormat="1" applyFont="1" applyFill="1" applyBorder="1" applyAlignment="1">
      <alignment horizontal="center"/>
    </xf>
    <xf numFmtId="0" fontId="14" fillId="0" borderId="10" xfId="0" applyFont="1" applyFill="1" applyBorder="1" applyAlignment="1">
      <alignment horizontal="left"/>
    </xf>
    <xf numFmtId="49" fontId="16" fillId="0" borderId="10" xfId="0" applyNumberFormat="1" applyFont="1" applyFill="1" applyBorder="1" applyAlignment="1">
      <alignment horizontal="left" vertical="center"/>
    </xf>
    <xf numFmtId="49" fontId="16" fillId="0" borderId="10" xfId="0" applyNumberFormat="1" applyFont="1" applyFill="1" applyBorder="1" applyAlignment="1">
      <alignment vertical="center"/>
    </xf>
    <xf numFmtId="0" fontId="20" fillId="0" borderId="10"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30" fillId="0" borderId="10" xfId="0" applyFont="1" applyBorder="1" applyAlignment="1">
      <alignment horizontal="center" vertical="center" textRotation="90" wrapText="1"/>
    </xf>
    <xf numFmtId="0" fontId="31" fillId="0" borderId="10" xfId="0" applyFont="1" applyBorder="1" applyAlignment="1">
      <alignment horizontal="center" vertical="center" textRotation="90" wrapText="1"/>
    </xf>
    <xf numFmtId="0" fontId="30" fillId="0" borderId="17" xfId="0" applyFont="1" applyBorder="1" applyAlignment="1">
      <alignment horizontal="center" vertical="center" textRotation="90" wrapText="1"/>
    </xf>
    <xf numFmtId="0" fontId="30" fillId="0" borderId="23" xfId="0" applyFont="1" applyBorder="1" applyAlignment="1">
      <alignment horizontal="center" vertical="center" textRotation="90" wrapText="1"/>
    </xf>
    <xf numFmtId="0" fontId="30" fillId="0" borderId="22" xfId="0" applyFont="1" applyBorder="1" applyAlignment="1">
      <alignment horizontal="center" vertical="center" textRotation="90" wrapText="1"/>
    </xf>
    <xf numFmtId="0" fontId="2" fillId="0" borderId="0" xfId="0" applyFont="1" applyAlignment="1">
      <alignment/>
    </xf>
    <xf numFmtId="0" fontId="30" fillId="0" borderId="11" xfId="0" applyFont="1" applyBorder="1" applyAlignment="1">
      <alignment horizontal="center" vertical="center" textRotation="90" wrapText="1"/>
    </xf>
    <xf numFmtId="0" fontId="30" fillId="0" borderId="15" xfId="0" applyFont="1" applyBorder="1" applyAlignment="1">
      <alignment horizontal="center" vertical="center" textRotation="90" wrapText="1"/>
    </xf>
    <xf numFmtId="0" fontId="30" fillId="0" borderId="24" xfId="0" applyFont="1" applyBorder="1" applyAlignment="1">
      <alignment horizontal="center" vertical="center" textRotation="90" wrapText="1"/>
    </xf>
    <xf numFmtId="0" fontId="30" fillId="0" borderId="23" xfId="0" applyFont="1" applyBorder="1" applyAlignment="1">
      <alignment vertical="center" textRotation="90" wrapText="1"/>
    </xf>
    <xf numFmtId="0" fontId="30" fillId="0" borderId="17" xfId="0" applyFont="1" applyBorder="1" applyAlignment="1">
      <alignment vertical="center" textRotation="90" wrapText="1"/>
    </xf>
    <xf numFmtId="0" fontId="4" fillId="0" borderId="0" xfId="0" applyFont="1" applyAlignment="1">
      <alignment/>
    </xf>
    <xf numFmtId="0" fontId="30" fillId="0" borderId="22" xfId="0" applyFont="1" applyBorder="1" applyAlignment="1">
      <alignment vertical="center" textRotation="90" wrapText="1"/>
    </xf>
    <xf numFmtId="0" fontId="30" fillId="0" borderId="0" xfId="0" applyFont="1" applyBorder="1" applyAlignment="1">
      <alignment vertical="center" textRotation="90" wrapText="1"/>
    </xf>
    <xf numFmtId="0" fontId="4" fillId="0" borderId="10" xfId="0" applyFont="1" applyBorder="1" applyAlignment="1">
      <alignment horizontal="center" vertical="center" textRotation="90" wrapText="1"/>
    </xf>
    <xf numFmtId="0" fontId="30" fillId="0" borderId="15" xfId="0" applyFont="1" applyBorder="1" applyAlignment="1">
      <alignment vertical="center" textRotation="90" wrapText="1"/>
    </xf>
    <xf numFmtId="0" fontId="30" fillId="0" borderId="24" xfId="0" applyFont="1" applyBorder="1" applyAlignment="1">
      <alignment vertical="center" textRotation="90" wrapText="1"/>
    </xf>
    <xf numFmtId="0" fontId="30" fillId="0" borderId="11" xfId="0" applyFont="1" applyBorder="1" applyAlignment="1">
      <alignment vertical="center" textRotation="90" wrapText="1"/>
    </xf>
    <xf numFmtId="0" fontId="30" fillId="0" borderId="16" xfId="0" applyFont="1" applyBorder="1" applyAlignment="1">
      <alignment vertical="center" textRotation="90" wrapText="1"/>
    </xf>
    <xf numFmtId="0" fontId="4" fillId="0" borderId="12" xfId="0" applyFont="1" applyBorder="1" applyAlignment="1">
      <alignment horizontal="center" vertical="center"/>
    </xf>
    <xf numFmtId="1" fontId="30" fillId="0" borderId="10" xfId="0" applyNumberFormat="1" applyFont="1" applyBorder="1" applyAlignment="1">
      <alignment horizontal="center" vertical="center" wrapText="1"/>
    </xf>
    <xf numFmtId="0" fontId="30" fillId="38" borderId="10" xfId="0" applyFont="1" applyFill="1" applyBorder="1" applyAlignment="1">
      <alignment horizontal="center" vertical="center" textRotation="90" wrapText="1"/>
    </xf>
    <xf numFmtId="0" fontId="30" fillId="33" borderId="10" xfId="0" applyFont="1" applyFill="1" applyBorder="1" applyAlignment="1">
      <alignment horizontal="left" vertical="center" wrapText="1"/>
    </xf>
    <xf numFmtId="0" fontId="31" fillId="0" borderId="10" xfId="0" applyFont="1" applyBorder="1" applyAlignment="1">
      <alignment horizontal="center" vertical="center" wrapText="1"/>
    </xf>
    <xf numFmtId="1" fontId="31"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174" fontId="31" fillId="0" borderId="10" xfId="0" applyNumberFormat="1" applyFont="1" applyBorder="1" applyAlignment="1">
      <alignment horizontal="center" vertical="center" wrapText="1"/>
    </xf>
    <xf numFmtId="1" fontId="4" fillId="0" borderId="10" xfId="0" applyNumberFormat="1" applyFont="1" applyBorder="1" applyAlignment="1">
      <alignment horizontal="center" vertical="center"/>
    </xf>
    <xf numFmtId="0" fontId="31" fillId="0" borderId="10" xfId="0" applyFont="1" applyBorder="1" applyAlignment="1">
      <alignment horizontal="left" vertical="center" wrapText="1"/>
    </xf>
    <xf numFmtId="0" fontId="31" fillId="35" borderId="10" xfId="0" applyFont="1" applyFill="1" applyBorder="1" applyAlignment="1">
      <alignment horizontal="left" vertical="center" wrapText="1"/>
    </xf>
    <xf numFmtId="0" fontId="31" fillId="38" borderId="10" xfId="0" applyFont="1" applyFill="1" applyBorder="1" applyAlignment="1">
      <alignment horizontal="left" vertical="center" wrapText="1"/>
    </xf>
    <xf numFmtId="0" fontId="31" fillId="33" borderId="10" xfId="0" applyFont="1" applyFill="1" applyBorder="1" applyAlignment="1">
      <alignment horizontal="left" vertical="center" wrapText="1"/>
    </xf>
    <xf numFmtId="0" fontId="31" fillId="35" borderId="10" xfId="0" applyFont="1" applyFill="1" applyBorder="1" applyAlignment="1">
      <alignment horizontal="center" vertical="center" wrapText="1"/>
    </xf>
    <xf numFmtId="1" fontId="30" fillId="33" borderId="10" xfId="0" applyNumberFormat="1" applyFont="1" applyFill="1" applyBorder="1" applyAlignment="1">
      <alignment horizontal="center" vertical="center" wrapText="1"/>
    </xf>
    <xf numFmtId="0" fontId="4" fillId="0" borderId="10" xfId="0" applyFont="1" applyBorder="1" applyAlignment="1">
      <alignment horizontal="center" vertical="center"/>
    </xf>
    <xf numFmtId="1" fontId="4" fillId="33" borderId="10" xfId="0" applyNumberFormat="1" applyFont="1" applyFill="1" applyBorder="1" applyAlignment="1">
      <alignment horizontal="center" vertical="center"/>
    </xf>
    <xf numFmtId="0" fontId="0" fillId="0" borderId="0" xfId="0" applyAlignment="1">
      <alignment horizontal="left" vertical="center"/>
    </xf>
    <xf numFmtId="0" fontId="31" fillId="33" borderId="10" xfId="0" applyFont="1" applyFill="1" applyBorder="1" applyAlignment="1">
      <alignment horizontal="center" vertical="center" wrapText="1"/>
    </xf>
    <xf numFmtId="0" fontId="31" fillId="33" borderId="10" xfId="0" applyFont="1" applyFill="1" applyBorder="1" applyAlignment="1">
      <alignment horizontal="center" vertical="center" wrapText="1"/>
    </xf>
    <xf numFmtId="0" fontId="30" fillId="33" borderId="10" xfId="0" applyFont="1" applyFill="1" applyBorder="1" applyAlignment="1">
      <alignment horizontal="center" vertical="center" wrapText="1"/>
    </xf>
    <xf numFmtId="0" fontId="31" fillId="35" borderId="10" xfId="0" applyFont="1" applyFill="1" applyBorder="1" applyAlignment="1">
      <alignment horizontal="center" vertical="center" wrapText="1"/>
    </xf>
    <xf numFmtId="0" fontId="31" fillId="45" borderId="10" xfId="0" applyFont="1" applyFill="1" applyBorder="1" applyAlignment="1">
      <alignment horizontal="center" vertical="center" wrapText="1"/>
    </xf>
    <xf numFmtId="0" fontId="4" fillId="0" borderId="0" xfId="0" applyFont="1" applyAlignment="1">
      <alignment vertical="top"/>
    </xf>
    <xf numFmtId="0" fontId="4" fillId="0" borderId="0" xfId="0" applyFont="1" applyAlignment="1">
      <alignment/>
    </xf>
    <xf numFmtId="0" fontId="4" fillId="0" borderId="0" xfId="0" applyFont="1" applyAlignment="1">
      <alignment vertical="top"/>
    </xf>
    <xf numFmtId="1" fontId="14" fillId="0" borderId="0" xfId="0" applyNumberFormat="1" applyFont="1" applyAlignment="1">
      <alignment/>
    </xf>
    <xf numFmtId="1" fontId="31" fillId="0" borderId="0" xfId="0" applyNumberFormat="1" applyFont="1" applyAlignment="1">
      <alignment horizontal="center"/>
    </xf>
    <xf numFmtId="0" fontId="4" fillId="0" borderId="10" xfId="0" applyFont="1" applyBorder="1" applyAlignment="1">
      <alignment vertical="top"/>
    </xf>
    <xf numFmtId="49" fontId="4" fillId="0" borderId="0" xfId="0" applyNumberFormat="1" applyFont="1" applyAlignment="1">
      <alignment vertical="center"/>
    </xf>
    <xf numFmtId="0" fontId="4" fillId="34" borderId="10" xfId="0" applyFont="1" applyFill="1" applyBorder="1" applyAlignment="1">
      <alignment horizontal="center" vertical="center"/>
    </xf>
    <xf numFmtId="49" fontId="4" fillId="35" borderId="10" xfId="0" applyNumberFormat="1" applyFont="1" applyFill="1" applyBorder="1" applyAlignment="1">
      <alignment vertical="center"/>
    </xf>
    <xf numFmtId="49" fontId="4" fillId="35" borderId="14" xfId="0" applyNumberFormat="1" applyFont="1" applyFill="1" applyBorder="1" applyAlignment="1">
      <alignment vertical="center"/>
    </xf>
    <xf numFmtId="0" fontId="4" fillId="46" borderId="10" xfId="0" applyFont="1" applyFill="1" applyBorder="1" applyAlignment="1">
      <alignment horizontal="center" vertical="center"/>
    </xf>
    <xf numFmtId="0" fontId="4" fillId="38" borderId="10" xfId="0" applyFont="1" applyFill="1" applyBorder="1" applyAlignment="1">
      <alignment horizontal="center" vertical="center"/>
    </xf>
    <xf numFmtId="0" fontId="4" fillId="0" borderId="0" xfId="0" applyFont="1" applyFill="1" applyBorder="1" applyAlignment="1">
      <alignment vertical="center" textRotation="255"/>
    </xf>
    <xf numFmtId="0" fontId="4" fillId="35" borderId="10" xfId="0" applyFont="1" applyFill="1" applyBorder="1" applyAlignment="1">
      <alignment vertical="top"/>
    </xf>
    <xf numFmtId="0" fontId="4" fillId="35" borderId="10" xfId="0" applyFont="1" applyFill="1" applyBorder="1" applyAlignment="1">
      <alignment horizontal="center" vertical="center"/>
    </xf>
    <xf numFmtId="49" fontId="4" fillId="33" borderId="0" xfId="0" applyNumberFormat="1" applyFont="1" applyFill="1" applyBorder="1" applyAlignment="1">
      <alignment horizontal="center" vertical="center"/>
    </xf>
    <xf numFmtId="0" fontId="9" fillId="0" borderId="0" xfId="0" applyFont="1" applyAlignment="1">
      <alignment/>
    </xf>
    <xf numFmtId="0" fontId="16" fillId="0" borderId="0" xfId="0" applyFont="1" applyAlignment="1">
      <alignment/>
    </xf>
    <xf numFmtId="0" fontId="34" fillId="0" borderId="0" xfId="0" applyFont="1" applyAlignment="1">
      <alignment/>
    </xf>
    <xf numFmtId="0" fontId="36" fillId="0" borderId="0" xfId="0" applyFont="1" applyAlignment="1">
      <alignment/>
    </xf>
    <xf numFmtId="0" fontId="37" fillId="0" borderId="0" xfId="0" applyFont="1" applyAlignment="1">
      <alignment/>
    </xf>
    <xf numFmtId="0" fontId="2" fillId="0" borderId="25" xfId="0" applyFont="1" applyBorder="1" applyAlignment="1">
      <alignment/>
    </xf>
    <xf numFmtId="0" fontId="2" fillId="0" borderId="24" xfId="0" applyFont="1" applyBorder="1" applyAlignment="1">
      <alignment/>
    </xf>
    <xf numFmtId="0" fontId="2" fillId="0" borderId="10" xfId="0" applyFont="1" applyBorder="1" applyAlignment="1">
      <alignment/>
    </xf>
    <xf numFmtId="0" fontId="3" fillId="47" borderId="10" xfId="0" applyFont="1" applyFill="1" applyBorder="1" applyAlignment="1">
      <alignment horizontal="left"/>
    </xf>
    <xf numFmtId="0" fontId="15" fillId="47" borderId="13" xfId="0" applyFont="1" applyFill="1" applyBorder="1" applyAlignment="1">
      <alignment horizontal="left"/>
    </xf>
    <xf numFmtId="1" fontId="3" fillId="47" borderId="12" xfId="0" applyNumberFormat="1" applyFont="1" applyFill="1" applyBorder="1" applyAlignment="1">
      <alignment horizontal="center" vertical="center"/>
    </xf>
    <xf numFmtId="0" fontId="3" fillId="47" borderId="12" xfId="0" applyFont="1" applyFill="1" applyBorder="1" applyAlignment="1">
      <alignment horizontal="center" vertical="center"/>
    </xf>
    <xf numFmtId="0" fontId="3" fillId="47" borderId="10" xfId="0" applyFont="1" applyFill="1" applyBorder="1" applyAlignment="1">
      <alignment horizontal="center"/>
    </xf>
    <xf numFmtId="0" fontId="2" fillId="47" borderId="12" xfId="0" applyFont="1" applyFill="1" applyBorder="1" applyAlignment="1">
      <alignment horizontal="center" vertical="center"/>
    </xf>
    <xf numFmtId="0" fontId="2" fillId="47" borderId="10" xfId="0" applyFont="1" applyFill="1" applyBorder="1" applyAlignment="1">
      <alignment horizontal="center" vertical="center"/>
    </xf>
    <xf numFmtId="0" fontId="3" fillId="18" borderId="10" xfId="0" applyFont="1" applyFill="1" applyBorder="1" applyAlignment="1">
      <alignment horizontal="left"/>
    </xf>
    <xf numFmtId="0" fontId="15" fillId="18" borderId="13" xfId="0" applyFont="1" applyFill="1" applyBorder="1" applyAlignment="1">
      <alignment horizontal="left"/>
    </xf>
    <xf numFmtId="49" fontId="13" fillId="18" borderId="10" xfId="0" applyNumberFormat="1" applyFont="1" applyFill="1" applyBorder="1" applyAlignment="1">
      <alignment horizontal="center" vertical="center"/>
    </xf>
    <xf numFmtId="1" fontId="3" fillId="18" borderId="10" xfId="0" applyNumberFormat="1" applyFont="1" applyFill="1" applyBorder="1" applyAlignment="1">
      <alignment horizontal="center"/>
    </xf>
    <xf numFmtId="0" fontId="3" fillId="18" borderId="10" xfId="0" applyFont="1" applyFill="1" applyBorder="1" applyAlignment="1">
      <alignment horizontal="center"/>
    </xf>
    <xf numFmtId="0" fontId="3" fillId="18" borderId="12" xfId="0" applyFont="1" applyFill="1" applyBorder="1" applyAlignment="1">
      <alignment horizontal="center" vertical="center"/>
    </xf>
    <xf numFmtId="0" fontId="2" fillId="18" borderId="12" xfId="0" applyFont="1" applyFill="1" applyBorder="1" applyAlignment="1">
      <alignment horizontal="center" vertical="center"/>
    </xf>
    <xf numFmtId="0" fontId="2" fillId="18" borderId="10" xfId="0" applyFont="1" applyFill="1" applyBorder="1" applyAlignment="1">
      <alignment horizontal="center" vertical="center"/>
    </xf>
    <xf numFmtId="0" fontId="15" fillId="18" borderId="10" xfId="0" applyFont="1" applyFill="1" applyBorder="1" applyAlignment="1">
      <alignment horizontal="left"/>
    </xf>
    <xf numFmtId="49" fontId="17" fillId="18" borderId="10" xfId="0" applyNumberFormat="1" applyFont="1" applyFill="1" applyBorder="1" applyAlignment="1">
      <alignment horizontal="center" vertical="center"/>
    </xf>
    <xf numFmtId="1" fontId="15" fillId="18" borderId="10" xfId="0" applyNumberFormat="1" applyFont="1" applyFill="1" applyBorder="1" applyAlignment="1">
      <alignment horizontal="center" vertical="center"/>
    </xf>
    <xf numFmtId="0" fontId="15" fillId="18" borderId="10" xfId="0" applyFont="1" applyFill="1" applyBorder="1" applyAlignment="1">
      <alignment horizontal="center"/>
    </xf>
    <xf numFmtId="0" fontId="15" fillId="18" borderId="12" xfId="0" applyFont="1" applyFill="1" applyBorder="1" applyAlignment="1">
      <alignment horizontal="center" vertical="center"/>
    </xf>
    <xf numFmtId="0" fontId="14" fillId="18" borderId="12" xfId="0" applyFont="1" applyFill="1" applyBorder="1" applyAlignment="1">
      <alignment horizontal="center" vertical="center"/>
    </xf>
    <xf numFmtId="0" fontId="14" fillId="18" borderId="10" xfId="0" applyFont="1" applyFill="1" applyBorder="1" applyAlignment="1">
      <alignment horizontal="center" vertical="center"/>
    </xf>
    <xf numFmtId="49" fontId="16" fillId="18" borderId="10" xfId="0" applyNumberFormat="1" applyFont="1" applyFill="1" applyBorder="1" applyAlignment="1">
      <alignment horizontal="left" vertical="center"/>
    </xf>
    <xf numFmtId="1" fontId="14" fillId="18" borderId="10" xfId="0" applyNumberFormat="1" applyFont="1" applyFill="1" applyBorder="1" applyAlignment="1">
      <alignment horizontal="center" vertical="center"/>
    </xf>
    <xf numFmtId="0" fontId="14" fillId="18" borderId="10" xfId="0" applyFont="1" applyFill="1" applyBorder="1" applyAlignment="1">
      <alignment horizontal="center"/>
    </xf>
    <xf numFmtId="49" fontId="14" fillId="18" borderId="10" xfId="0" applyNumberFormat="1" applyFont="1" applyFill="1" applyBorder="1" applyAlignment="1">
      <alignment horizontal="center"/>
    </xf>
    <xf numFmtId="0" fontId="15" fillId="18" borderId="10" xfId="0" applyFont="1" applyFill="1" applyBorder="1" applyAlignment="1">
      <alignment horizontal="left" vertical="center"/>
    </xf>
    <xf numFmtId="0" fontId="15" fillId="18" borderId="13" xfId="0" applyFont="1" applyFill="1" applyBorder="1" applyAlignment="1">
      <alignment horizontal="left" vertical="center" wrapText="1"/>
    </xf>
    <xf numFmtId="49" fontId="15" fillId="18" borderId="10" xfId="0" applyNumberFormat="1" applyFont="1" applyFill="1" applyBorder="1" applyAlignment="1">
      <alignment horizontal="center" vertical="center"/>
    </xf>
    <xf numFmtId="0" fontId="15" fillId="18" borderId="10" xfId="0" applyFont="1" applyFill="1" applyBorder="1" applyAlignment="1">
      <alignment horizontal="center" vertical="center"/>
    </xf>
    <xf numFmtId="0" fontId="14" fillId="48" borderId="10" xfId="0" applyFont="1" applyFill="1" applyBorder="1" applyAlignment="1">
      <alignment horizontal="center" vertical="center"/>
    </xf>
    <xf numFmtId="0" fontId="31" fillId="33" borderId="10" xfId="0" applyFont="1" applyFill="1" applyBorder="1" applyAlignment="1">
      <alignment horizontal="center" vertical="center"/>
    </xf>
    <xf numFmtId="0" fontId="14" fillId="48" borderId="13" xfId="0" applyFont="1" applyFill="1" applyBorder="1" applyAlignment="1">
      <alignment horizontal="center" vertical="center"/>
    </xf>
    <xf numFmtId="0" fontId="15" fillId="18" borderId="13" xfId="0" applyFont="1" applyFill="1" applyBorder="1" applyAlignment="1">
      <alignment horizontal="left" vertical="center"/>
    </xf>
    <xf numFmtId="0" fontId="15" fillId="18" borderId="13" xfId="0" applyFont="1" applyFill="1" applyBorder="1" applyAlignment="1">
      <alignment horizontal="center" vertical="center"/>
    </xf>
    <xf numFmtId="49" fontId="15" fillId="18" borderId="13" xfId="0" applyNumberFormat="1" applyFont="1" applyFill="1" applyBorder="1" applyAlignment="1">
      <alignment horizontal="center" vertical="center"/>
    </xf>
    <xf numFmtId="0" fontId="15" fillId="18" borderId="20" xfId="0" applyFont="1" applyFill="1" applyBorder="1" applyAlignment="1">
      <alignment horizontal="center" vertical="center"/>
    </xf>
    <xf numFmtId="0" fontId="15" fillId="15" borderId="10" xfId="0" applyFont="1" applyFill="1" applyBorder="1" applyAlignment="1">
      <alignment horizontal="left" vertical="center"/>
    </xf>
    <xf numFmtId="0" fontId="15" fillId="15" borderId="10" xfId="0" applyFont="1" applyFill="1" applyBorder="1" applyAlignment="1">
      <alignment horizontal="left" vertical="center" wrapText="1"/>
    </xf>
    <xf numFmtId="49" fontId="18" fillId="15" borderId="10" xfId="0" applyNumberFormat="1" applyFont="1" applyFill="1" applyBorder="1" applyAlignment="1">
      <alignment horizontal="center" vertical="center"/>
    </xf>
    <xf numFmtId="1" fontId="15" fillId="15" borderId="10" xfId="0" applyNumberFormat="1" applyFont="1" applyFill="1" applyBorder="1" applyAlignment="1">
      <alignment horizontal="center" vertical="center"/>
    </xf>
    <xf numFmtId="49" fontId="15" fillId="15" borderId="10" xfId="0" applyNumberFormat="1" applyFont="1" applyFill="1" applyBorder="1" applyAlignment="1">
      <alignment horizontal="center" vertical="center"/>
    </xf>
    <xf numFmtId="0" fontId="15" fillId="15" borderId="10" xfId="0" applyFont="1" applyFill="1" applyBorder="1" applyAlignment="1">
      <alignment horizontal="center" vertical="center"/>
    </xf>
    <xf numFmtId="0" fontId="15" fillId="15" borderId="12" xfId="0" applyFont="1" applyFill="1" applyBorder="1" applyAlignment="1">
      <alignment horizontal="center" vertical="center"/>
    </xf>
    <xf numFmtId="0" fontId="15" fillId="18" borderId="10" xfId="0" applyFont="1" applyFill="1" applyBorder="1" applyAlignment="1">
      <alignment horizontal="left" vertical="center" wrapText="1"/>
    </xf>
    <xf numFmtId="49" fontId="27" fillId="18" borderId="10" xfId="0" applyNumberFormat="1" applyFont="1" applyFill="1" applyBorder="1" applyAlignment="1">
      <alignment horizontal="center" vertical="center"/>
    </xf>
    <xf numFmtId="0" fontId="15" fillId="18" borderId="10" xfId="0" applyNumberFormat="1" applyFont="1" applyFill="1" applyBorder="1" applyAlignment="1">
      <alignment horizontal="center" vertical="center"/>
    </xf>
    <xf numFmtId="0" fontId="18" fillId="18" borderId="10" xfId="0" applyFont="1" applyFill="1" applyBorder="1" applyAlignment="1">
      <alignment horizontal="left" vertical="center"/>
    </xf>
    <xf numFmtId="0" fontId="18" fillId="18" borderId="10" xfId="0" applyFont="1" applyFill="1" applyBorder="1" applyAlignment="1">
      <alignment horizontal="left" vertical="center" wrapText="1"/>
    </xf>
    <xf numFmtId="1" fontId="15" fillId="18" borderId="12" xfId="0" applyNumberFormat="1" applyFont="1" applyFill="1" applyBorder="1" applyAlignment="1">
      <alignment horizontal="center" vertical="center"/>
    </xf>
    <xf numFmtId="0" fontId="15" fillId="18" borderId="10" xfId="0" applyFont="1" applyFill="1" applyBorder="1" applyAlignment="1" applyProtection="1">
      <alignment horizontal="center" vertical="center"/>
      <protection locked="0"/>
    </xf>
    <xf numFmtId="0" fontId="17" fillId="18" borderId="10" xfId="0" applyFont="1" applyFill="1" applyBorder="1" applyAlignment="1">
      <alignment horizontal="left" vertical="center" wrapText="1"/>
    </xf>
    <xf numFmtId="49" fontId="16" fillId="18" borderId="10" xfId="0" applyNumberFormat="1" applyFont="1" applyFill="1" applyBorder="1" applyAlignment="1">
      <alignment horizontal="center" vertical="center"/>
    </xf>
    <xf numFmtId="0" fontId="19" fillId="18" borderId="10" xfId="0" applyFont="1" applyFill="1" applyBorder="1" applyAlignment="1">
      <alignment horizontal="center" vertical="center"/>
    </xf>
    <xf numFmtId="0" fontId="3" fillId="0" borderId="10" xfId="0" applyFont="1" applyFill="1" applyBorder="1" applyAlignment="1">
      <alignment/>
    </xf>
    <xf numFmtId="0" fontId="14" fillId="47" borderId="10" xfId="0" applyFont="1" applyFill="1" applyBorder="1" applyAlignment="1">
      <alignment horizontal="left" vertical="center"/>
    </xf>
    <xf numFmtId="0" fontId="14" fillId="47" borderId="13" xfId="0" applyFont="1" applyFill="1" applyBorder="1" applyAlignment="1">
      <alignment horizontal="left" vertical="center" wrapText="1"/>
    </xf>
    <xf numFmtId="49" fontId="16" fillId="47" borderId="10" xfId="0" applyNumberFormat="1" applyFont="1" applyFill="1" applyBorder="1" applyAlignment="1">
      <alignment horizontal="center" vertical="center"/>
    </xf>
    <xf numFmtId="0" fontId="14" fillId="47" borderId="10" xfId="0" applyFont="1" applyFill="1" applyBorder="1" applyAlignment="1">
      <alignment horizontal="center" vertical="center"/>
    </xf>
    <xf numFmtId="0" fontId="15" fillId="47" borderId="10" xfId="0" applyFont="1" applyFill="1" applyBorder="1" applyAlignment="1">
      <alignment horizontal="center" vertical="center"/>
    </xf>
    <xf numFmtId="0" fontId="14" fillId="47" borderId="13" xfId="0" applyFont="1" applyFill="1" applyBorder="1" applyAlignment="1">
      <alignment horizontal="center" vertical="center"/>
    </xf>
    <xf numFmtId="2" fontId="14" fillId="47" borderId="10" xfId="0" applyNumberFormat="1" applyFont="1" applyFill="1" applyBorder="1" applyAlignment="1">
      <alignment horizontal="center" vertical="center"/>
    </xf>
    <xf numFmtId="0" fontId="14" fillId="47" borderId="12" xfId="0" applyFont="1" applyFill="1" applyBorder="1" applyAlignment="1">
      <alignment horizontal="center" vertical="center"/>
    </xf>
    <xf numFmtId="0" fontId="14" fillId="47" borderId="20" xfId="0" applyFont="1" applyFill="1" applyBorder="1" applyAlignment="1">
      <alignment horizontal="center" vertical="center"/>
    </xf>
    <xf numFmtId="0" fontId="90" fillId="0" borderId="10" xfId="0" applyFont="1" applyFill="1" applyBorder="1" applyAlignment="1">
      <alignment/>
    </xf>
    <xf numFmtId="2" fontId="14" fillId="47" borderId="11" xfId="0" applyNumberFormat="1" applyFont="1" applyFill="1" applyBorder="1" applyAlignment="1">
      <alignment vertical="center"/>
    </xf>
    <xf numFmtId="0" fontId="14" fillId="48" borderId="10" xfId="0" applyFont="1" applyFill="1" applyBorder="1" applyAlignment="1">
      <alignment horizontal="left" vertical="center"/>
    </xf>
    <xf numFmtId="0" fontId="14" fillId="48" borderId="13" xfId="0" applyFont="1" applyFill="1" applyBorder="1" applyAlignment="1">
      <alignment horizontal="left" vertical="center" wrapText="1"/>
    </xf>
    <xf numFmtId="49" fontId="16" fillId="48" borderId="10" xfId="0" applyNumberFormat="1" applyFont="1" applyFill="1" applyBorder="1" applyAlignment="1">
      <alignment horizontal="center" vertical="center"/>
    </xf>
    <xf numFmtId="0" fontId="15" fillId="48" borderId="10" xfId="0" applyFont="1" applyFill="1" applyBorder="1" applyAlignment="1">
      <alignment horizontal="center" vertical="center"/>
    </xf>
    <xf numFmtId="2" fontId="14" fillId="48" borderId="10" xfId="0" applyNumberFormat="1" applyFont="1" applyFill="1" applyBorder="1" applyAlignment="1">
      <alignment horizontal="center" vertical="center"/>
    </xf>
    <xf numFmtId="0" fontId="14" fillId="48" borderId="12" xfId="0" applyFont="1" applyFill="1" applyBorder="1" applyAlignment="1">
      <alignment horizontal="center" vertical="center"/>
    </xf>
    <xf numFmtId="0" fontId="14" fillId="48" borderId="20" xfId="0" applyFont="1" applyFill="1" applyBorder="1" applyAlignment="1">
      <alignment horizontal="center" vertical="center"/>
    </xf>
    <xf numFmtId="0" fontId="14" fillId="48" borderId="20" xfId="0" applyFont="1" applyFill="1" applyBorder="1" applyAlignment="1">
      <alignment vertical="center"/>
    </xf>
    <xf numFmtId="0" fontId="13" fillId="18" borderId="10" xfId="0" applyFont="1" applyFill="1" applyBorder="1" applyAlignment="1">
      <alignment horizontal="center"/>
    </xf>
    <xf numFmtId="0" fontId="15" fillId="0" borderId="13" xfId="0" applyFont="1" applyFill="1" applyBorder="1" applyAlignment="1">
      <alignment horizontal="left" vertical="center" wrapText="1"/>
    </xf>
    <xf numFmtId="0" fontId="14" fillId="47" borderId="10" xfId="0" applyFont="1" applyFill="1" applyBorder="1" applyAlignment="1">
      <alignment horizontal="left" vertical="center" wrapText="1"/>
    </xf>
    <xf numFmtId="49" fontId="14" fillId="47" borderId="10" xfId="0" applyNumberFormat="1" applyFont="1" applyFill="1" applyBorder="1" applyAlignment="1">
      <alignment horizontal="center" vertical="center"/>
    </xf>
    <xf numFmtId="0" fontId="14" fillId="47" borderId="21" xfId="0" applyFont="1" applyFill="1" applyBorder="1" applyAlignment="1">
      <alignment horizontal="center" vertical="center"/>
    </xf>
    <xf numFmtId="0" fontId="14" fillId="0" borderId="10" xfId="0" applyFont="1" applyFill="1" applyBorder="1" applyAlignment="1">
      <alignment/>
    </xf>
    <xf numFmtId="1" fontId="15" fillId="0" borderId="10" xfId="0" applyNumberFormat="1" applyFont="1" applyFill="1" applyBorder="1" applyAlignment="1">
      <alignment horizontal="center" vertical="center"/>
    </xf>
    <xf numFmtId="49" fontId="15" fillId="0" borderId="10" xfId="0" applyNumberFormat="1" applyFont="1" applyFill="1" applyBorder="1" applyAlignment="1">
      <alignment horizontal="center" vertical="center"/>
    </xf>
    <xf numFmtId="0" fontId="15" fillId="0" borderId="12" xfId="0" applyFont="1" applyFill="1" applyBorder="1" applyAlignment="1">
      <alignment horizontal="center" vertical="center"/>
    </xf>
    <xf numFmtId="0" fontId="2" fillId="0" borderId="10" xfId="0" applyFont="1" applyFill="1" applyBorder="1" applyAlignment="1">
      <alignment/>
    </xf>
    <xf numFmtId="0" fontId="16" fillId="0" borderId="0" xfId="0" applyFont="1" applyAlignment="1">
      <alignment horizontal="left"/>
    </xf>
    <xf numFmtId="49" fontId="18" fillId="18" borderId="10" xfId="0" applyNumberFormat="1" applyFont="1" applyFill="1" applyBorder="1" applyAlignment="1">
      <alignment horizontal="center" vertical="center"/>
    </xf>
    <xf numFmtId="49" fontId="18" fillId="18" borderId="13" xfId="0" applyNumberFormat="1" applyFont="1" applyFill="1" applyBorder="1" applyAlignment="1">
      <alignment horizontal="center" vertical="center"/>
    </xf>
    <xf numFmtId="0" fontId="14" fillId="49" borderId="10" xfId="0" applyFont="1" applyFill="1" applyBorder="1" applyAlignment="1">
      <alignment horizontal="left" vertical="center"/>
    </xf>
    <xf numFmtId="0" fontId="30" fillId="49" borderId="10" xfId="0" applyFont="1" applyFill="1" applyBorder="1" applyAlignment="1">
      <alignment horizontal="left" vertical="center"/>
    </xf>
    <xf numFmtId="0" fontId="15" fillId="49" borderId="13" xfId="0" applyFont="1" applyFill="1" applyBorder="1" applyAlignment="1">
      <alignment horizontal="right" vertical="center" wrapText="1"/>
    </xf>
    <xf numFmtId="1" fontId="15" fillId="49" borderId="10" xfId="0" applyNumberFormat="1" applyFont="1" applyFill="1" applyBorder="1" applyAlignment="1">
      <alignment horizontal="center" vertical="center"/>
    </xf>
    <xf numFmtId="0" fontId="15" fillId="49" borderId="10" xfId="0" applyFont="1" applyFill="1" applyBorder="1" applyAlignment="1">
      <alignment horizontal="center" vertical="center"/>
    </xf>
    <xf numFmtId="0" fontId="15" fillId="49" borderId="12" xfId="0" applyFont="1" applyFill="1" applyBorder="1" applyAlignment="1">
      <alignment horizontal="center" vertical="center"/>
    </xf>
    <xf numFmtId="1" fontId="15" fillId="49" borderId="12" xfId="0" applyNumberFormat="1" applyFont="1" applyFill="1" applyBorder="1" applyAlignment="1">
      <alignment horizontal="center" vertical="center"/>
    </xf>
    <xf numFmtId="0" fontId="14" fillId="16" borderId="10" xfId="0" applyFont="1" applyFill="1" applyBorder="1" applyAlignment="1">
      <alignment horizontal="left" vertical="center"/>
    </xf>
    <xf numFmtId="0" fontId="15" fillId="16" borderId="10" xfId="0" applyFont="1" applyFill="1" applyBorder="1" applyAlignment="1">
      <alignment horizontal="right" vertical="center" wrapText="1"/>
    </xf>
    <xf numFmtId="49" fontId="17" fillId="16" borderId="10" xfId="0" applyNumberFormat="1" applyFont="1" applyFill="1" applyBorder="1" applyAlignment="1">
      <alignment horizontal="center" vertical="center"/>
    </xf>
    <xf numFmtId="1" fontId="15" fillId="16" borderId="10" xfId="0" applyNumberFormat="1" applyFont="1" applyFill="1" applyBorder="1" applyAlignment="1">
      <alignment horizontal="center" vertical="center"/>
    </xf>
    <xf numFmtId="0" fontId="19" fillId="16" borderId="13" xfId="0" applyFont="1" applyFill="1" applyBorder="1" applyAlignment="1">
      <alignment horizontal="center" vertical="center"/>
    </xf>
    <xf numFmtId="1" fontId="15" fillId="16" borderId="13" xfId="0" applyNumberFormat="1" applyFont="1" applyFill="1" applyBorder="1" applyAlignment="1">
      <alignment horizontal="center" vertical="center"/>
    </xf>
    <xf numFmtId="2" fontId="15" fillId="16" borderId="12" xfId="0" applyNumberFormat="1" applyFont="1" applyFill="1" applyBorder="1" applyAlignment="1">
      <alignment horizontal="center" vertical="center"/>
    </xf>
    <xf numFmtId="2" fontId="15" fillId="16" borderId="10" xfId="0" applyNumberFormat="1" applyFont="1" applyFill="1" applyBorder="1" applyAlignment="1">
      <alignment horizontal="center" vertical="center"/>
    </xf>
    <xf numFmtId="0" fontId="15" fillId="0" borderId="10" xfId="0" applyFont="1" applyFill="1" applyBorder="1" applyAlignment="1">
      <alignment vertical="center" wrapText="1"/>
    </xf>
    <xf numFmtId="0" fontId="19" fillId="0" borderId="13" xfId="0" applyFont="1" applyFill="1" applyBorder="1" applyAlignment="1">
      <alignment horizontal="center" vertical="center"/>
    </xf>
    <xf numFmtId="0" fontId="19" fillId="0" borderId="10" xfId="0" applyFont="1" applyFill="1" applyBorder="1" applyAlignment="1">
      <alignment horizontal="center" vertical="center"/>
    </xf>
    <xf numFmtId="0" fontId="16" fillId="0" borderId="10" xfId="0" applyFont="1" applyFill="1" applyBorder="1" applyAlignment="1">
      <alignment/>
    </xf>
    <xf numFmtId="0" fontId="15" fillId="0" borderId="25" xfId="0" applyFont="1" applyFill="1" applyBorder="1" applyAlignment="1">
      <alignment horizontal="left" vertical="center" wrapText="1"/>
    </xf>
    <xf numFmtId="0" fontId="31" fillId="0" borderId="19" xfId="0" applyFont="1" applyFill="1" applyBorder="1" applyAlignment="1">
      <alignment horizontal="left" vertical="center" wrapText="1"/>
    </xf>
    <xf numFmtId="1" fontId="15" fillId="0" borderId="10" xfId="0" applyNumberFormat="1" applyFont="1" applyFill="1" applyBorder="1" applyAlignment="1">
      <alignment vertical="center"/>
    </xf>
    <xf numFmtId="0" fontId="15" fillId="0" borderId="17" xfId="0" applyFont="1" applyFill="1" applyBorder="1" applyAlignment="1">
      <alignment horizontal="left" vertical="center"/>
    </xf>
    <xf numFmtId="0" fontId="15" fillId="0" borderId="10" xfId="0" applyFont="1" applyFill="1" applyBorder="1" applyAlignment="1">
      <alignment vertical="center"/>
    </xf>
    <xf numFmtId="0" fontId="14" fillId="0" borderId="17" xfId="0" applyFont="1" applyFill="1" applyBorder="1" applyAlignment="1">
      <alignment horizontal="left"/>
    </xf>
    <xf numFmtId="0" fontId="14" fillId="0" borderId="24" xfId="0" applyFont="1" applyFill="1" applyBorder="1" applyAlignment="1">
      <alignment horizontal="left"/>
    </xf>
    <xf numFmtId="0" fontId="16" fillId="0" borderId="0" xfId="0" applyFont="1" applyFill="1" applyAlignment="1">
      <alignment/>
    </xf>
    <xf numFmtId="0" fontId="16" fillId="0" borderId="0" xfId="0" applyFont="1" applyFill="1" applyAlignment="1">
      <alignment horizontal="right"/>
    </xf>
    <xf numFmtId="0" fontId="91" fillId="0" borderId="0" xfId="0" applyFont="1" applyFill="1" applyAlignment="1">
      <alignment/>
    </xf>
    <xf numFmtId="0" fontId="38" fillId="0" borderId="0" xfId="0" applyFont="1" applyFill="1" applyAlignment="1">
      <alignment/>
    </xf>
    <xf numFmtId="0" fontId="15" fillId="39" borderId="10" xfId="0" applyFont="1" applyFill="1" applyBorder="1" applyAlignment="1">
      <alignment horizontal="left" vertical="center"/>
    </xf>
    <xf numFmtId="0" fontId="15" fillId="39" borderId="10" xfId="0" applyFont="1" applyFill="1" applyBorder="1" applyAlignment="1">
      <alignment horizontal="left" vertical="center" wrapText="1"/>
    </xf>
    <xf numFmtId="0" fontId="15" fillId="39" borderId="10" xfId="0" applyFont="1" applyFill="1" applyBorder="1" applyAlignment="1" applyProtection="1">
      <alignment horizontal="center" vertical="center"/>
      <protection locked="0"/>
    </xf>
    <xf numFmtId="0" fontId="17" fillId="36" borderId="12" xfId="0" applyFont="1" applyFill="1" applyBorder="1" applyAlignment="1">
      <alignment horizontal="center" vertical="center"/>
    </xf>
    <xf numFmtId="0" fontId="17" fillId="42" borderId="12" xfId="0" applyNumberFormat="1" applyFont="1" applyFill="1" applyBorder="1" applyAlignment="1">
      <alignment horizontal="center" vertical="center"/>
    </xf>
    <xf numFmtId="0" fontId="17" fillId="42" borderId="12" xfId="0" applyFont="1" applyFill="1" applyBorder="1" applyAlignment="1">
      <alignment horizontal="center" vertical="center"/>
    </xf>
    <xf numFmtId="0" fontId="19" fillId="42" borderId="10" xfId="0" applyFont="1" applyFill="1" applyBorder="1" applyAlignment="1">
      <alignment horizontal="center"/>
    </xf>
    <xf numFmtId="0" fontId="15" fillId="39" borderId="10" xfId="0" applyFont="1" applyFill="1" applyBorder="1" applyAlignment="1">
      <alignment horizontal="center" vertical="center"/>
    </xf>
    <xf numFmtId="0" fontId="19" fillId="36" borderId="12" xfId="0" applyFont="1" applyFill="1" applyBorder="1" applyAlignment="1">
      <alignment horizontal="center" vertical="center"/>
    </xf>
    <xf numFmtId="0" fontId="19" fillId="42" borderId="12" xfId="0" applyNumberFormat="1" applyFont="1" applyFill="1" applyBorder="1" applyAlignment="1">
      <alignment horizontal="center" vertical="center"/>
    </xf>
    <xf numFmtId="0" fontId="19" fillId="42" borderId="12" xfId="0" applyFont="1" applyFill="1" applyBorder="1" applyAlignment="1">
      <alignment horizontal="center" vertical="center"/>
    </xf>
    <xf numFmtId="0" fontId="17" fillId="42" borderId="10" xfId="0" applyFont="1" applyFill="1" applyBorder="1" applyAlignment="1">
      <alignment horizontal="center"/>
    </xf>
    <xf numFmtId="0" fontId="19" fillId="36" borderId="20" xfId="0" applyFont="1" applyFill="1" applyBorder="1" applyAlignment="1">
      <alignment horizontal="center" vertical="center"/>
    </xf>
    <xf numFmtId="0" fontId="19" fillId="42" borderId="20" xfId="0" applyNumberFormat="1" applyFont="1" applyFill="1" applyBorder="1" applyAlignment="1">
      <alignment horizontal="center" vertical="center"/>
    </xf>
    <xf numFmtId="0" fontId="39" fillId="0" borderId="10" xfId="0" applyFont="1" applyFill="1" applyBorder="1" applyAlignment="1">
      <alignment horizontal="left" vertical="center"/>
    </xf>
    <xf numFmtId="0" fontId="17" fillId="42" borderId="10" xfId="0" applyNumberFormat="1" applyFont="1" applyFill="1" applyBorder="1" applyAlignment="1">
      <alignment horizontal="center" vertical="center"/>
    </xf>
    <xf numFmtId="0" fontId="17" fillId="36" borderId="10" xfId="0" applyNumberFormat="1" applyFont="1" applyFill="1" applyBorder="1" applyAlignment="1">
      <alignment horizontal="center" vertical="center"/>
    </xf>
    <xf numFmtId="0" fontId="17" fillId="42" borderId="22" xfId="0" applyNumberFormat="1" applyFont="1" applyFill="1" applyBorder="1" applyAlignment="1">
      <alignment horizontal="center" vertical="center"/>
    </xf>
    <xf numFmtId="0" fontId="37" fillId="0" borderId="10" xfId="0" applyFont="1" applyBorder="1" applyAlignment="1">
      <alignment horizontal="center" vertical="center"/>
    </xf>
    <xf numFmtId="0" fontId="37" fillId="37" borderId="10" xfId="0" applyFont="1" applyFill="1" applyBorder="1" applyAlignment="1">
      <alignment horizontal="left" vertical="center"/>
    </xf>
    <xf numFmtId="0" fontId="37" fillId="33" borderId="10" xfId="0" applyFont="1" applyFill="1" applyBorder="1" applyAlignment="1">
      <alignment horizontal="left" vertical="center"/>
    </xf>
    <xf numFmtId="0" fontId="37" fillId="0" borderId="10" xfId="0" applyFont="1" applyBorder="1" applyAlignment="1">
      <alignment horizontal="center" vertical="center" wrapText="1"/>
    </xf>
    <xf numFmtId="0" fontId="37" fillId="0" borderId="10" xfId="0" applyFont="1" applyBorder="1" applyAlignment="1">
      <alignment horizontal="left" vertical="center"/>
    </xf>
    <xf numFmtId="0" fontId="37" fillId="37" borderId="10" xfId="0" applyFont="1" applyFill="1" applyBorder="1" applyAlignment="1">
      <alignment horizontal="justify" vertical="center"/>
    </xf>
    <xf numFmtId="0" fontId="37" fillId="0" borderId="0" xfId="0" applyFont="1" applyAlignment="1">
      <alignment horizontal="center" vertical="center"/>
    </xf>
    <xf numFmtId="49" fontId="92" fillId="47" borderId="10" xfId="0" applyNumberFormat="1" applyFont="1" applyFill="1" applyBorder="1" applyAlignment="1">
      <alignment horizontal="center" vertical="center"/>
    </xf>
    <xf numFmtId="1" fontId="93" fillId="0" borderId="10" xfId="0" applyNumberFormat="1" applyFont="1" applyFill="1" applyBorder="1" applyAlignment="1">
      <alignment horizontal="center" vertical="center"/>
    </xf>
    <xf numFmtId="0" fontId="15" fillId="0" borderId="11" xfId="0" applyFont="1" applyFill="1" applyBorder="1" applyAlignment="1">
      <alignment horizontal="center" vertical="center"/>
    </xf>
    <xf numFmtId="0" fontId="15" fillId="18" borderId="12" xfId="0" applyFont="1" applyFill="1" applyBorder="1" applyAlignment="1" applyProtection="1">
      <alignment horizontal="center" vertical="center"/>
      <protection locked="0"/>
    </xf>
    <xf numFmtId="0" fontId="15" fillId="47" borderId="13" xfId="0" applyFont="1" applyFill="1" applyBorder="1" applyAlignment="1">
      <alignment horizontal="center" vertical="center"/>
    </xf>
    <xf numFmtId="0" fontId="15" fillId="0" borderId="13" xfId="0" applyFont="1" applyFill="1" applyBorder="1" applyAlignment="1">
      <alignment horizontal="center" vertical="center"/>
    </xf>
    <xf numFmtId="0" fontId="15" fillId="48" borderId="13" xfId="0" applyFont="1" applyFill="1" applyBorder="1" applyAlignment="1">
      <alignment horizontal="center" vertical="center"/>
    </xf>
    <xf numFmtId="0" fontId="5" fillId="10" borderId="12" xfId="0" applyNumberFormat="1" applyFont="1" applyFill="1" applyBorder="1" applyAlignment="1">
      <alignment horizontal="center" vertical="center"/>
    </xf>
    <xf numFmtId="0" fontId="5" fillId="10" borderId="12" xfId="0" applyFont="1" applyFill="1" applyBorder="1" applyAlignment="1">
      <alignment horizontal="center" vertical="center"/>
    </xf>
    <xf numFmtId="0" fontId="2" fillId="0" borderId="13" xfId="0" applyFont="1" applyBorder="1" applyAlignment="1">
      <alignment horizontal="left" vertical="center"/>
    </xf>
    <xf numFmtId="0" fontId="2" fillId="0" borderId="11" xfId="0" applyFont="1" applyBorder="1" applyAlignment="1">
      <alignment horizontal="left" vertical="center"/>
    </xf>
    <xf numFmtId="0" fontId="2" fillId="0" borderId="13"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xf>
    <xf numFmtId="0" fontId="2" fillId="0" borderId="11" xfId="0" applyFont="1" applyBorder="1" applyAlignment="1">
      <alignment horizontal="left" vertical="center"/>
    </xf>
    <xf numFmtId="0" fontId="3" fillId="37" borderId="13" xfId="0" applyFont="1" applyFill="1" applyBorder="1" applyAlignment="1">
      <alignment horizontal="center" vertical="center"/>
    </xf>
    <xf numFmtId="0" fontId="3" fillId="37" borderId="11" xfId="0" applyFont="1" applyFill="1" applyBorder="1" applyAlignment="1">
      <alignment horizontal="center" vertical="center"/>
    </xf>
    <xf numFmtId="0" fontId="3" fillId="36" borderId="13" xfId="0" applyFont="1" applyFill="1" applyBorder="1" applyAlignment="1">
      <alignment horizontal="center" vertical="center"/>
    </xf>
    <xf numFmtId="0" fontId="3" fillId="36" borderId="11" xfId="0" applyFont="1" applyFill="1" applyBorder="1" applyAlignment="1">
      <alignment horizontal="center" vertical="center"/>
    </xf>
    <xf numFmtId="0" fontId="3" fillId="36" borderId="13" xfId="0" applyFont="1" applyFill="1" applyBorder="1" applyAlignment="1">
      <alignment horizontal="left" vertical="center"/>
    </xf>
    <xf numFmtId="0" fontId="3" fillId="36" borderId="11" xfId="0" applyFont="1" applyFill="1" applyBorder="1" applyAlignment="1">
      <alignment horizontal="left" vertical="center"/>
    </xf>
    <xf numFmtId="0" fontId="2" fillId="36" borderId="13" xfId="0" applyFont="1" applyFill="1" applyBorder="1" applyAlignment="1">
      <alignment horizontal="left" vertical="center" wrapText="1"/>
    </xf>
    <xf numFmtId="0" fontId="2" fillId="36" borderId="11" xfId="0" applyFont="1" applyFill="1" applyBorder="1" applyAlignment="1">
      <alignment horizontal="left" vertical="center" wrapText="1"/>
    </xf>
    <xf numFmtId="0" fontId="3" fillId="37" borderId="13" xfId="0" applyFont="1" applyFill="1" applyBorder="1" applyAlignment="1">
      <alignment horizontal="center" vertical="center" wrapText="1"/>
    </xf>
    <xf numFmtId="0" fontId="3" fillId="37" borderId="11" xfId="0" applyFont="1" applyFill="1" applyBorder="1" applyAlignment="1">
      <alignment horizontal="center" vertical="center" wrapText="1"/>
    </xf>
    <xf numFmtId="0" fontId="2" fillId="36" borderId="13" xfId="0" applyFont="1" applyFill="1" applyBorder="1" applyAlignment="1">
      <alignment horizontal="center" vertical="center" wrapText="1"/>
    </xf>
    <xf numFmtId="0" fontId="2" fillId="36" borderId="11" xfId="0" applyFont="1" applyFill="1" applyBorder="1" applyAlignment="1">
      <alignment horizontal="center" vertical="center" wrapText="1"/>
    </xf>
    <xf numFmtId="0" fontId="3" fillId="0" borderId="13"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center"/>
    </xf>
    <xf numFmtId="0" fontId="3" fillId="0" borderId="19" xfId="0" applyFont="1" applyBorder="1" applyAlignment="1">
      <alignment horizontal="center"/>
    </xf>
    <xf numFmtId="0" fontId="3" fillId="0" borderId="14" xfId="0" applyFont="1" applyBorder="1" applyAlignment="1">
      <alignment horizontal="center"/>
    </xf>
    <xf numFmtId="0" fontId="8" fillId="0" borderId="13" xfId="0" applyFont="1" applyBorder="1" applyAlignment="1">
      <alignment horizontal="left" vertical="center" wrapText="1"/>
    </xf>
    <xf numFmtId="0" fontId="8"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11" xfId="0" applyFont="1" applyBorder="1" applyAlignment="1">
      <alignment horizontal="left" vertical="center" wrapText="1"/>
    </xf>
    <xf numFmtId="0" fontId="0" fillId="0" borderId="25" xfId="0" applyBorder="1" applyAlignment="1">
      <alignment horizontal="center" vertical="center" textRotation="90"/>
    </xf>
    <xf numFmtId="0" fontId="0" fillId="0" borderId="17" xfId="0" applyBorder="1" applyAlignment="1">
      <alignment horizontal="center" vertical="center" textRotation="90"/>
    </xf>
    <xf numFmtId="0" fontId="3" fillId="0" borderId="1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4" xfId="0" applyFont="1" applyBorder="1" applyAlignment="1">
      <alignment horizontal="center" vertical="center" wrapText="1"/>
    </xf>
    <xf numFmtId="0" fontId="3" fillId="37" borderId="13" xfId="0" applyFont="1" applyFill="1" applyBorder="1" applyAlignment="1">
      <alignment horizontal="left" vertical="center"/>
    </xf>
    <xf numFmtId="0" fontId="3" fillId="37" borderId="11" xfId="0" applyFont="1" applyFill="1" applyBorder="1" applyAlignment="1">
      <alignment horizontal="left" vertical="center"/>
    </xf>
    <xf numFmtId="0" fontId="3" fillId="37" borderId="13" xfId="0" applyFont="1" applyFill="1" applyBorder="1" applyAlignment="1">
      <alignment horizontal="left" vertical="center" wrapText="1"/>
    </xf>
    <xf numFmtId="0" fontId="3" fillId="37" borderId="11" xfId="0" applyFont="1" applyFill="1" applyBorder="1" applyAlignment="1">
      <alignment horizontal="left" vertical="center" wrapText="1"/>
    </xf>
    <xf numFmtId="0" fontId="6" fillId="36" borderId="13" xfId="0" applyFont="1" applyFill="1" applyBorder="1" applyAlignment="1">
      <alignment horizontal="left" vertical="center" wrapText="1"/>
    </xf>
    <xf numFmtId="0" fontId="6" fillId="36" borderId="11" xfId="0" applyFont="1" applyFill="1" applyBorder="1" applyAlignment="1">
      <alignment horizontal="left" vertical="center" wrapText="1"/>
    </xf>
    <xf numFmtId="0" fontId="5" fillId="0" borderId="10" xfId="0" applyFont="1" applyBorder="1" applyAlignment="1">
      <alignment horizontal="center" vertical="center" textRotation="90"/>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textRotation="90"/>
    </xf>
    <xf numFmtId="0" fontId="2" fillId="0" borderId="14" xfId="0" applyFont="1" applyBorder="1" applyAlignment="1">
      <alignment horizontal="center" textRotation="90"/>
    </xf>
    <xf numFmtId="0" fontId="0" fillId="0" borderId="12" xfId="0" applyBorder="1" applyAlignment="1">
      <alignment horizontal="center"/>
    </xf>
    <xf numFmtId="0" fontId="0" fillId="0" borderId="19" xfId="0" applyBorder="1" applyAlignment="1">
      <alignment horizontal="center"/>
    </xf>
    <xf numFmtId="0" fontId="0" fillId="0" borderId="14" xfId="0" applyBorder="1" applyAlignment="1">
      <alignment horizontal="center"/>
    </xf>
    <xf numFmtId="0" fontId="5" fillId="0" borderId="12" xfId="0" applyFont="1" applyBorder="1" applyAlignment="1">
      <alignment horizontal="center"/>
    </xf>
    <xf numFmtId="0" fontId="5" fillId="0" borderId="14" xfId="0" applyFont="1" applyBorder="1" applyAlignment="1">
      <alignment horizontal="center"/>
    </xf>
    <xf numFmtId="0" fontId="0" fillId="0" borderId="20" xfId="0" applyBorder="1" applyAlignment="1">
      <alignment horizontal="center"/>
    </xf>
    <xf numFmtId="0" fontId="0" fillId="0" borderId="18" xfId="0" applyBorder="1" applyAlignment="1">
      <alignment horizontal="center"/>
    </xf>
    <xf numFmtId="0" fontId="0" fillId="0" borderId="25" xfId="0" applyBorder="1" applyAlignment="1">
      <alignment horizontal="center"/>
    </xf>
    <xf numFmtId="0" fontId="5" fillId="0" borderId="12" xfId="0" applyNumberFormat="1" applyFont="1" applyBorder="1" applyAlignment="1">
      <alignment horizontal="center"/>
    </xf>
    <xf numFmtId="0" fontId="5" fillId="0" borderId="14" xfId="0" applyNumberFormat="1" applyFont="1" applyBorder="1" applyAlignment="1">
      <alignment horizontal="center"/>
    </xf>
    <xf numFmtId="0" fontId="2" fillId="0" borderId="23" xfId="0" applyFont="1" applyBorder="1" applyAlignment="1">
      <alignment horizontal="center" textRotation="90"/>
    </xf>
    <xf numFmtId="0" fontId="2" fillId="0" borderId="17" xfId="0" applyFont="1" applyBorder="1" applyAlignment="1">
      <alignment horizontal="center" textRotation="90"/>
    </xf>
    <xf numFmtId="0" fontId="5" fillId="0" borderId="10" xfId="0" applyFont="1" applyBorder="1" applyAlignment="1">
      <alignment horizontal="center" vertical="center" textRotation="90" wrapText="1"/>
    </xf>
    <xf numFmtId="0" fontId="3" fillId="37" borderId="13" xfId="0" applyFont="1" applyFill="1" applyBorder="1" applyAlignment="1">
      <alignment horizontal="left" vertical="center"/>
    </xf>
    <xf numFmtId="0" fontId="3" fillId="37" borderId="11" xfId="0" applyFont="1" applyFill="1" applyBorder="1" applyAlignment="1">
      <alignment horizontal="left" vertical="center"/>
    </xf>
    <xf numFmtId="0" fontId="3" fillId="0" borderId="13" xfId="0" applyFont="1" applyBorder="1" applyAlignment="1">
      <alignment horizontal="left" vertical="center"/>
    </xf>
    <xf numFmtId="0" fontId="3" fillId="0" borderId="11" xfId="0" applyFont="1" applyBorder="1" applyAlignment="1">
      <alignment horizontal="left" vertical="center"/>
    </xf>
    <xf numFmtId="0" fontId="2" fillId="35" borderId="13" xfId="0" applyFont="1" applyFill="1" applyBorder="1" applyAlignment="1">
      <alignment horizontal="left" vertical="center" wrapText="1"/>
    </xf>
    <xf numFmtId="0" fontId="2" fillId="35" borderId="11" xfId="0" applyFont="1" applyFill="1" applyBorder="1" applyAlignment="1">
      <alignment horizontal="left" vertical="center" wrapText="1"/>
    </xf>
    <xf numFmtId="0" fontId="11" fillId="0" borderId="0" xfId="0" applyFont="1" applyAlignment="1">
      <alignment horizontal="left"/>
    </xf>
    <xf numFmtId="0" fontId="0" fillId="0" borderId="0" xfId="0" applyAlignment="1">
      <alignment horizontal="left"/>
    </xf>
    <xf numFmtId="0" fontId="36" fillId="0" borderId="0" xfId="0" applyFont="1" applyAlignment="1">
      <alignment horizontal="left"/>
    </xf>
    <xf numFmtId="0" fontId="16" fillId="0" borderId="0" xfId="0" applyFont="1" applyAlignment="1">
      <alignment horizontal="left"/>
    </xf>
    <xf numFmtId="0" fontId="34" fillId="0" borderId="0" xfId="0" applyFont="1" applyAlignment="1">
      <alignment horizontal="left"/>
    </xf>
    <xf numFmtId="0" fontId="16" fillId="0" borderId="0" xfId="0" applyFont="1" applyAlignment="1">
      <alignment horizontal="center"/>
    </xf>
    <xf numFmtId="0" fontId="9" fillId="0" borderId="0" xfId="0" applyFont="1" applyAlignment="1">
      <alignment horizontal="center"/>
    </xf>
    <xf numFmtId="0" fontId="31" fillId="0" borderId="11" xfId="0" applyFont="1" applyBorder="1" applyAlignment="1">
      <alignment horizontal="center" vertical="center" textRotation="90" wrapText="1"/>
    </xf>
    <xf numFmtId="0" fontId="31" fillId="0" borderId="10" xfId="0" applyFont="1" applyBorder="1" applyAlignment="1">
      <alignment horizontal="center" vertical="center" textRotation="90" wrapText="1"/>
    </xf>
    <xf numFmtId="0" fontId="30" fillId="0" borderId="10" xfId="0" applyFont="1" applyBorder="1" applyAlignment="1">
      <alignment horizontal="center" vertical="center" textRotation="90" wrapText="1"/>
    </xf>
    <xf numFmtId="0" fontId="30" fillId="0" borderId="20" xfId="0" applyFont="1" applyBorder="1" applyAlignment="1">
      <alignment horizontal="center" vertical="center" textRotation="90" wrapText="1"/>
    </xf>
    <xf numFmtId="0" fontId="30" fillId="0" borderId="18" xfId="0" applyFont="1" applyBorder="1" applyAlignment="1">
      <alignment horizontal="center" vertical="center" textRotation="90" wrapText="1"/>
    </xf>
    <xf numFmtId="0" fontId="30" fillId="0" borderId="25" xfId="0" applyFont="1" applyBorder="1" applyAlignment="1">
      <alignment horizontal="center" vertical="center" textRotation="90" wrapText="1"/>
    </xf>
    <xf numFmtId="0" fontId="30" fillId="0" borderId="23" xfId="0" applyFont="1" applyBorder="1" applyAlignment="1">
      <alignment horizontal="center" vertical="center" textRotation="90" wrapText="1"/>
    </xf>
    <xf numFmtId="0" fontId="30" fillId="0" borderId="0" xfId="0" applyFont="1" applyBorder="1" applyAlignment="1">
      <alignment horizontal="center" vertical="center" textRotation="90" wrapText="1"/>
    </xf>
    <xf numFmtId="0" fontId="30" fillId="0" borderId="17" xfId="0" applyFont="1" applyBorder="1" applyAlignment="1">
      <alignment horizontal="center" vertical="center" textRotation="90" wrapText="1"/>
    </xf>
    <xf numFmtId="0" fontId="30" fillId="0" borderId="15" xfId="0" applyFont="1" applyBorder="1" applyAlignment="1">
      <alignment horizontal="center" vertical="center" textRotation="90" wrapText="1"/>
    </xf>
    <xf numFmtId="0" fontId="30" fillId="0" borderId="16" xfId="0" applyFont="1" applyBorder="1" applyAlignment="1">
      <alignment horizontal="center" vertical="center" textRotation="90" wrapText="1"/>
    </xf>
    <xf numFmtId="0" fontId="30" fillId="0" borderId="24" xfId="0" applyFont="1" applyBorder="1" applyAlignment="1">
      <alignment horizontal="center" vertical="center" textRotation="90" wrapText="1"/>
    </xf>
    <xf numFmtId="0" fontId="30" fillId="0" borderId="13" xfId="0" applyFont="1" applyBorder="1" applyAlignment="1">
      <alignment horizontal="left" vertical="center" textRotation="90" wrapText="1"/>
    </xf>
    <xf numFmtId="0" fontId="0" fillId="0" borderId="11" xfId="0" applyBorder="1" applyAlignment="1">
      <alignment textRotation="90"/>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30" fillId="38" borderId="12" xfId="0" applyFont="1" applyFill="1" applyBorder="1" applyAlignment="1">
      <alignment horizontal="center" vertical="center" textRotation="90" wrapText="1"/>
    </xf>
    <xf numFmtId="0" fontId="30" fillId="38" borderId="14" xfId="0" applyFont="1" applyFill="1" applyBorder="1" applyAlignment="1">
      <alignment horizontal="center" vertical="center" textRotation="90" wrapText="1"/>
    </xf>
    <xf numFmtId="0" fontId="32" fillId="34" borderId="10" xfId="0" applyFont="1" applyFill="1" applyBorder="1" applyAlignment="1">
      <alignment horizontal="center" vertical="center" textRotation="90" wrapText="1"/>
    </xf>
    <xf numFmtId="0" fontId="30" fillId="0" borderId="20"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13" xfId="0" applyFont="1" applyBorder="1" applyAlignment="1">
      <alignment horizontal="center" vertical="center" textRotation="90" wrapText="1"/>
    </xf>
    <xf numFmtId="0" fontId="30" fillId="0" borderId="22" xfId="0" applyFont="1" applyBorder="1" applyAlignment="1">
      <alignment horizontal="center" vertical="center" textRotation="90" wrapText="1"/>
    </xf>
    <xf numFmtId="0" fontId="30" fillId="0" borderId="11" xfId="0" applyFont="1" applyBorder="1" applyAlignment="1">
      <alignment horizontal="center" vertical="center" textRotation="90" wrapText="1"/>
    </xf>
    <xf numFmtId="0" fontId="31" fillId="0" borderId="13" xfId="0" applyFont="1" applyBorder="1" applyAlignment="1">
      <alignment horizontal="left" textRotation="90" wrapText="1"/>
    </xf>
    <xf numFmtId="0" fontId="31" fillId="0" borderId="22" xfId="0" applyFont="1" applyBorder="1" applyAlignment="1">
      <alignment horizontal="left" textRotation="90" wrapText="1"/>
    </xf>
    <xf numFmtId="0" fontId="31" fillId="0" borderId="11" xfId="0" applyFont="1" applyBorder="1" applyAlignment="1">
      <alignment horizontal="left" textRotation="90" wrapText="1"/>
    </xf>
    <xf numFmtId="0" fontId="31" fillId="0" borderId="12" xfId="0" applyFont="1" applyBorder="1" applyAlignment="1">
      <alignment horizontal="center" vertical="center" wrapText="1"/>
    </xf>
    <xf numFmtId="0" fontId="31" fillId="0" borderId="14" xfId="0" applyFont="1" applyBorder="1" applyAlignment="1">
      <alignment horizontal="center" vertical="center" wrapText="1"/>
    </xf>
    <xf numFmtId="0" fontId="30" fillId="0" borderId="10" xfId="0" applyFont="1" applyBorder="1" applyAlignment="1">
      <alignment horizontal="center" vertical="center" wrapText="1"/>
    </xf>
    <xf numFmtId="0" fontId="31" fillId="0" borderId="13" xfId="0" applyFont="1" applyBorder="1" applyAlignment="1">
      <alignment horizontal="center" vertical="center" textRotation="90" wrapText="1"/>
    </xf>
    <xf numFmtId="0" fontId="31" fillId="0" borderId="22" xfId="0" applyFont="1" applyBorder="1" applyAlignment="1">
      <alignment horizontal="center" vertical="center" textRotation="90" wrapText="1"/>
    </xf>
    <xf numFmtId="0" fontId="31" fillId="0" borderId="20"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23" xfId="0" applyFont="1" applyBorder="1" applyAlignment="1">
      <alignment horizontal="center" vertical="center" textRotation="90" wrapText="1"/>
    </xf>
    <xf numFmtId="0" fontId="31" fillId="0" borderId="15" xfId="0" applyFont="1" applyBorder="1" applyAlignment="1">
      <alignment horizontal="center" vertical="center" textRotation="90" wrapText="1"/>
    </xf>
    <xf numFmtId="14" fontId="30" fillId="0" borderId="25" xfId="0" applyNumberFormat="1" applyFont="1" applyBorder="1" applyAlignment="1">
      <alignment horizontal="center" vertical="center" textRotation="90" wrapText="1"/>
    </xf>
    <xf numFmtId="0" fontId="31" fillId="33" borderId="10" xfId="0" applyFont="1" applyFill="1" applyBorder="1" applyAlignment="1">
      <alignment horizontal="center" vertical="center" wrapText="1"/>
    </xf>
    <xf numFmtId="0" fontId="31" fillId="33" borderId="12" xfId="0" applyFont="1" applyFill="1" applyBorder="1" applyAlignment="1">
      <alignment horizontal="center" vertical="center" wrapText="1"/>
    </xf>
    <xf numFmtId="0" fontId="31" fillId="33" borderId="19" xfId="0" applyFont="1" applyFill="1" applyBorder="1" applyAlignment="1">
      <alignment horizontal="center" vertical="center" wrapText="1"/>
    </xf>
    <xf numFmtId="0" fontId="31" fillId="33" borderId="14" xfId="0" applyFont="1" applyFill="1" applyBorder="1" applyAlignment="1">
      <alignment horizontal="center" vertical="center" wrapText="1"/>
    </xf>
    <xf numFmtId="0" fontId="29" fillId="0" borderId="13" xfId="0" applyFont="1" applyBorder="1" applyAlignment="1">
      <alignment horizontal="center" textRotation="90"/>
    </xf>
    <xf numFmtId="0" fontId="29" fillId="0" borderId="22" xfId="0" applyFont="1" applyBorder="1" applyAlignment="1">
      <alignment horizontal="center" textRotation="90"/>
    </xf>
    <xf numFmtId="0" fontId="29" fillId="0" borderId="11" xfId="0" applyFont="1" applyBorder="1" applyAlignment="1">
      <alignment horizontal="center" textRotation="90"/>
    </xf>
    <xf numFmtId="0" fontId="31" fillId="50" borderId="10" xfId="0" applyFont="1" applyFill="1" applyBorder="1" applyAlignment="1">
      <alignment horizontal="center" vertical="center" wrapText="1"/>
    </xf>
    <xf numFmtId="0" fontId="31" fillId="0" borderId="10" xfId="0" applyFont="1" applyBorder="1" applyAlignment="1">
      <alignment horizontal="center" vertical="center" wrapText="1"/>
    </xf>
    <xf numFmtId="0" fontId="31" fillId="38" borderId="10" xfId="0" applyFont="1" applyFill="1" applyBorder="1" applyAlignment="1">
      <alignment horizontal="left" vertical="center" wrapText="1"/>
    </xf>
    <xf numFmtId="0" fontId="31" fillId="0" borderId="10" xfId="0" applyFont="1" applyFill="1" applyBorder="1" applyAlignment="1">
      <alignment horizontal="center" vertical="center" wrapText="1"/>
    </xf>
    <xf numFmtId="0" fontId="30" fillId="38" borderId="10" xfId="0" applyFont="1" applyFill="1" applyBorder="1" applyAlignment="1">
      <alignment horizontal="center" vertical="center" textRotation="90" wrapText="1"/>
    </xf>
    <xf numFmtId="174" fontId="31" fillId="33" borderId="12" xfId="0" applyNumberFormat="1" applyFont="1" applyFill="1" applyBorder="1" applyAlignment="1">
      <alignment horizontal="center" vertical="center" wrapText="1"/>
    </xf>
    <xf numFmtId="174" fontId="31" fillId="33" borderId="19" xfId="0" applyNumberFormat="1" applyFont="1" applyFill="1" applyBorder="1" applyAlignment="1">
      <alignment horizontal="center" vertical="center" wrapText="1"/>
    </xf>
    <xf numFmtId="174" fontId="31" fillId="33" borderId="14" xfId="0" applyNumberFormat="1" applyFont="1" applyFill="1" applyBorder="1" applyAlignment="1">
      <alignment horizontal="center" vertical="center" wrapText="1"/>
    </xf>
    <xf numFmtId="0" fontId="30" fillId="0" borderId="12" xfId="0" applyFont="1" applyBorder="1" applyAlignment="1">
      <alignment horizontal="center" vertical="center" textRotation="90" wrapText="1"/>
    </xf>
    <xf numFmtId="0" fontId="30" fillId="0" borderId="14" xfId="0" applyFont="1" applyBorder="1" applyAlignment="1">
      <alignment horizontal="center" vertical="center" textRotation="90" wrapText="1"/>
    </xf>
    <xf numFmtId="0" fontId="30" fillId="0" borderId="12" xfId="0" applyFont="1" applyBorder="1" applyAlignment="1">
      <alignment horizontal="center" vertical="center" textRotation="90"/>
    </xf>
    <xf numFmtId="0" fontId="30" fillId="0" borderId="19" xfId="0" applyFont="1" applyBorder="1" applyAlignment="1">
      <alignment horizontal="center" vertical="center" textRotation="90"/>
    </xf>
    <xf numFmtId="0" fontId="30" fillId="0" borderId="14" xfId="0" applyFont="1" applyBorder="1" applyAlignment="1">
      <alignment horizontal="center" vertical="center" textRotation="90"/>
    </xf>
    <xf numFmtId="0" fontId="31" fillId="35" borderId="10" xfId="0" applyFont="1" applyFill="1" applyBorder="1" applyAlignment="1">
      <alignment horizontal="center" vertical="center" wrapText="1"/>
    </xf>
    <xf numFmtId="0" fontId="31" fillId="45" borderId="10" xfId="0" applyFont="1" applyFill="1" applyBorder="1" applyAlignment="1">
      <alignment horizontal="center" vertical="center" wrapText="1"/>
    </xf>
    <xf numFmtId="0" fontId="31" fillId="46" borderId="10" xfId="0" applyFont="1" applyFill="1" applyBorder="1" applyAlignment="1">
      <alignment horizontal="center" vertical="center" wrapText="1"/>
    </xf>
    <xf numFmtId="0" fontId="31" fillId="34" borderId="12" xfId="0" applyFont="1" applyFill="1" applyBorder="1" applyAlignment="1">
      <alignment horizontal="center" vertical="center" wrapText="1"/>
    </xf>
    <xf numFmtId="0" fontId="31" fillId="34" borderId="14" xfId="0" applyFont="1" applyFill="1" applyBorder="1" applyAlignment="1">
      <alignment horizontal="center" vertical="center" wrapText="1"/>
    </xf>
    <xf numFmtId="0" fontId="31" fillId="35" borderId="12" xfId="0" applyFont="1" applyFill="1" applyBorder="1" applyAlignment="1">
      <alignment horizontal="center" vertical="center" wrapText="1"/>
    </xf>
    <xf numFmtId="0" fontId="31" fillId="35" borderId="19" xfId="0" applyFont="1" applyFill="1" applyBorder="1" applyAlignment="1">
      <alignment horizontal="center" vertical="center" wrapText="1"/>
    </xf>
    <xf numFmtId="0" fontId="31" fillId="35" borderId="14" xfId="0" applyFont="1" applyFill="1" applyBorder="1" applyAlignment="1">
      <alignment horizontal="center" vertical="center" wrapText="1"/>
    </xf>
    <xf numFmtId="0" fontId="31" fillId="38" borderId="12" xfId="0" applyFont="1" applyFill="1" applyBorder="1" applyAlignment="1">
      <alignment horizontal="center" vertical="center" wrapText="1"/>
    </xf>
    <xf numFmtId="0" fontId="31" fillId="38" borderId="14" xfId="0" applyFont="1" applyFill="1" applyBorder="1" applyAlignment="1">
      <alignment horizontal="center" vertical="center" wrapText="1"/>
    </xf>
    <xf numFmtId="0" fontId="32" fillId="34" borderId="12" xfId="0" applyFont="1" applyFill="1" applyBorder="1" applyAlignment="1">
      <alignment horizontal="center" vertical="center" textRotation="90" wrapText="1"/>
    </xf>
    <xf numFmtId="0" fontId="32" fillId="34" borderId="14" xfId="0" applyFont="1" applyFill="1" applyBorder="1" applyAlignment="1">
      <alignment horizontal="center" vertical="center" textRotation="90" wrapText="1"/>
    </xf>
    <xf numFmtId="174" fontId="31" fillId="0" borderId="12" xfId="0" applyNumberFormat="1" applyFont="1" applyBorder="1" applyAlignment="1">
      <alignment horizontal="center" vertical="center" wrapText="1"/>
    </xf>
    <xf numFmtId="174" fontId="31" fillId="0" borderId="19" xfId="0" applyNumberFormat="1" applyFont="1" applyBorder="1" applyAlignment="1">
      <alignment horizontal="center" vertical="center" wrapText="1"/>
    </xf>
    <xf numFmtId="174" fontId="31" fillId="0" borderId="14" xfId="0" applyNumberFormat="1" applyFont="1" applyBorder="1" applyAlignment="1">
      <alignment horizontal="center" vertical="center" wrapText="1"/>
    </xf>
    <xf numFmtId="0" fontId="30" fillId="0" borderId="19" xfId="0" applyFont="1" applyBorder="1" applyAlignment="1">
      <alignment horizontal="center" vertical="center" textRotation="90" wrapText="1"/>
    </xf>
    <xf numFmtId="0" fontId="31" fillId="38" borderId="10" xfId="0" applyFont="1" applyFill="1" applyBorder="1" applyAlignment="1">
      <alignment horizontal="center" vertical="center" wrapText="1"/>
    </xf>
    <xf numFmtId="0" fontId="31" fillId="33" borderId="12" xfId="0" applyFont="1" applyFill="1" applyBorder="1" applyAlignment="1">
      <alignment horizontal="left" vertical="center" wrapText="1"/>
    </xf>
    <xf numFmtId="0" fontId="31" fillId="33" borderId="14" xfId="0" applyFont="1" applyFill="1" applyBorder="1" applyAlignment="1">
      <alignment horizontal="left" vertical="center" wrapText="1"/>
    </xf>
    <xf numFmtId="49" fontId="4" fillId="35" borderId="12" xfId="0" applyNumberFormat="1" applyFont="1" applyFill="1" applyBorder="1" applyAlignment="1">
      <alignment horizontal="center" vertical="center"/>
    </xf>
    <xf numFmtId="49" fontId="4" fillId="35" borderId="19" xfId="0" applyNumberFormat="1" applyFont="1" applyFill="1" applyBorder="1" applyAlignment="1">
      <alignment horizontal="center" vertical="center"/>
    </xf>
    <xf numFmtId="49" fontId="4" fillId="35" borderId="14" xfId="0" applyNumberFormat="1" applyFont="1" applyFill="1" applyBorder="1" applyAlignment="1">
      <alignment horizontal="center" vertical="center"/>
    </xf>
    <xf numFmtId="0" fontId="4" fillId="45" borderId="12" xfId="0" applyFont="1" applyFill="1" applyBorder="1" applyAlignment="1">
      <alignment horizontal="center"/>
    </xf>
    <xf numFmtId="0" fontId="4" fillId="45" borderId="19" xfId="0" applyFont="1" applyFill="1" applyBorder="1" applyAlignment="1">
      <alignment horizontal="center"/>
    </xf>
    <xf numFmtId="0" fontId="4" fillId="45" borderId="14" xfId="0" applyFont="1" applyFill="1" applyBorder="1" applyAlignment="1">
      <alignment horizontal="center"/>
    </xf>
    <xf numFmtId="1" fontId="30" fillId="0" borderId="10" xfId="0" applyNumberFormat="1" applyFont="1" applyBorder="1" applyAlignment="1">
      <alignment horizontal="center" vertical="center" wrapText="1"/>
    </xf>
    <xf numFmtId="0" fontId="33" fillId="34" borderId="10" xfId="0" applyFont="1" applyFill="1" applyBorder="1" applyAlignment="1">
      <alignment horizontal="center" vertical="center" wrapText="1"/>
    </xf>
    <xf numFmtId="0" fontId="31" fillId="0" borderId="19" xfId="0" applyFont="1" applyBorder="1" applyAlignment="1">
      <alignment horizontal="center" vertical="center" wrapText="1"/>
    </xf>
    <xf numFmtId="0" fontId="12" fillId="0" borderId="0" xfId="0" applyFont="1" applyFill="1" applyAlignment="1">
      <alignment horizontal="left"/>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4" xfId="0" applyFont="1" applyBorder="1" applyAlignment="1">
      <alignment horizontal="center" vertical="center" wrapText="1"/>
    </xf>
    <xf numFmtId="49" fontId="16" fillId="0" borderId="13" xfId="0" applyNumberFormat="1" applyFont="1" applyFill="1" applyBorder="1" applyAlignment="1">
      <alignment horizontal="center" vertical="center"/>
    </xf>
    <xf numFmtId="49" fontId="16" fillId="0" borderId="22" xfId="0" applyNumberFormat="1" applyFont="1" applyFill="1" applyBorder="1" applyAlignment="1">
      <alignment horizontal="center" vertical="center"/>
    </xf>
    <xf numFmtId="49" fontId="16" fillId="0" borderId="11" xfId="0" applyNumberFormat="1" applyFont="1" applyFill="1" applyBorder="1" applyAlignment="1">
      <alignment horizontal="center" vertical="center"/>
    </xf>
    <xf numFmtId="0" fontId="4" fillId="0" borderId="13" xfId="0" applyFont="1" applyFill="1" applyBorder="1" applyAlignment="1">
      <alignment horizontal="center" vertical="center" textRotation="90" wrapText="1"/>
    </xf>
    <xf numFmtId="0" fontId="4" fillId="0" borderId="22" xfId="0" applyFont="1" applyFill="1" applyBorder="1" applyAlignment="1">
      <alignment horizontal="center" vertical="center" textRotation="90" wrapText="1"/>
    </xf>
    <xf numFmtId="0" fontId="4" fillId="0" borderId="11" xfId="0" applyFont="1" applyFill="1" applyBorder="1" applyAlignment="1">
      <alignment horizontal="center" vertical="center" textRotation="90" wrapText="1"/>
    </xf>
    <xf numFmtId="0" fontId="15" fillId="0" borderId="13" xfId="0" applyFont="1" applyFill="1" applyBorder="1" applyAlignment="1">
      <alignment horizontal="center" vertical="center" textRotation="90"/>
    </xf>
    <xf numFmtId="0" fontId="15" fillId="0" borderId="22" xfId="0" applyFont="1" applyFill="1" applyBorder="1" applyAlignment="1">
      <alignment horizontal="center" vertical="center" textRotation="90"/>
    </xf>
    <xf numFmtId="0" fontId="15" fillId="0" borderId="11" xfId="0" applyFont="1" applyFill="1" applyBorder="1" applyAlignment="1">
      <alignment horizontal="center" vertical="center" textRotation="90"/>
    </xf>
    <xf numFmtId="0" fontId="31" fillId="0" borderId="19" xfId="0" applyFont="1" applyFill="1" applyBorder="1" applyAlignment="1">
      <alignment horizontal="left" vertical="center" wrapText="1"/>
    </xf>
    <xf numFmtId="0" fontId="31" fillId="0" borderId="14" xfId="0" applyFont="1" applyFill="1" applyBorder="1" applyAlignment="1">
      <alignment horizontal="left" vertical="center" wrapText="1"/>
    </xf>
    <xf numFmtId="0" fontId="31" fillId="0" borderId="19"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4" fillId="0" borderId="13" xfId="0" applyFont="1" applyBorder="1" applyAlignment="1">
      <alignment horizontal="center" vertical="center" textRotation="90" wrapText="1"/>
    </xf>
    <xf numFmtId="0" fontId="4" fillId="0" borderId="22" xfId="0" applyFont="1" applyBorder="1" applyAlignment="1">
      <alignment horizontal="center" vertical="center" textRotation="90" wrapText="1"/>
    </xf>
    <xf numFmtId="0" fontId="4" fillId="0" borderId="11" xfId="0" applyFont="1" applyBorder="1" applyAlignment="1">
      <alignment horizontal="center" vertical="center" textRotation="90" wrapText="1"/>
    </xf>
    <xf numFmtId="0" fontId="3" fillId="0" borderId="15" xfId="0" applyFont="1" applyBorder="1" applyAlignment="1">
      <alignment horizontal="center"/>
    </xf>
    <xf numFmtId="0" fontId="3" fillId="0" borderId="16" xfId="0" applyFont="1" applyBorder="1" applyAlignment="1">
      <alignment horizontal="center"/>
    </xf>
    <xf numFmtId="0" fontId="3" fillId="0" borderId="24" xfId="0" applyFont="1" applyBorder="1" applyAlignment="1">
      <alignment horizontal="center"/>
    </xf>
    <xf numFmtId="0" fontId="4" fillId="41" borderId="13" xfId="0" applyFont="1" applyFill="1" applyBorder="1" applyAlignment="1">
      <alignment horizontal="center" vertical="center" textRotation="90" wrapText="1"/>
    </xf>
    <xf numFmtId="0" fontId="4" fillId="41" borderId="22" xfId="0" applyFont="1" applyFill="1" applyBorder="1" applyAlignment="1">
      <alignment horizontal="center" vertical="center" textRotation="90" wrapText="1"/>
    </xf>
    <xf numFmtId="0" fontId="4" fillId="41" borderId="11" xfId="0" applyFont="1" applyFill="1" applyBorder="1" applyAlignment="1">
      <alignment horizontal="center" vertical="center" textRotation="90" wrapText="1"/>
    </xf>
    <xf numFmtId="49" fontId="4" fillId="0" borderId="13" xfId="0" applyNumberFormat="1" applyFont="1" applyBorder="1" applyAlignment="1">
      <alignment horizontal="center" vertical="center" textRotation="90" wrapText="1"/>
    </xf>
    <xf numFmtId="49" fontId="4" fillId="0" borderId="22" xfId="0" applyNumberFormat="1" applyFont="1" applyBorder="1" applyAlignment="1">
      <alignment horizontal="center" vertical="center" textRotation="90" wrapText="1"/>
    </xf>
    <xf numFmtId="49" fontId="4" fillId="0" borderId="11" xfId="0" applyNumberFormat="1" applyFont="1" applyBorder="1" applyAlignment="1">
      <alignment horizontal="center" vertical="center" textRotation="90" wrapText="1"/>
    </xf>
    <xf numFmtId="0" fontId="3" fillId="0" borderId="12" xfId="0" applyFont="1" applyBorder="1" applyAlignment="1">
      <alignment horizontal="center"/>
    </xf>
    <xf numFmtId="0" fontId="3" fillId="0" borderId="19" xfId="0" applyFont="1" applyBorder="1" applyAlignment="1">
      <alignment horizontal="center"/>
    </xf>
    <xf numFmtId="0" fontId="9" fillId="0" borderId="16" xfId="0" applyFont="1" applyFill="1" applyBorder="1" applyAlignment="1">
      <alignment horizontal="center"/>
    </xf>
    <xf numFmtId="0" fontId="0" fillId="0" borderId="16" xfId="0" applyFill="1" applyBorder="1" applyAlignment="1">
      <alignment horizontal="center"/>
    </xf>
    <xf numFmtId="0" fontId="4" fillId="33" borderId="13" xfId="0" applyFont="1" applyFill="1" applyBorder="1" applyAlignment="1">
      <alignment horizontal="center" vertical="center" textRotation="90" wrapText="1"/>
    </xf>
    <xf numFmtId="0" fontId="4" fillId="33" borderId="22" xfId="0" applyFont="1" applyFill="1" applyBorder="1" applyAlignment="1">
      <alignment horizontal="center" vertical="center" textRotation="90" wrapText="1"/>
    </xf>
    <xf numFmtId="0" fontId="4" fillId="33" borderId="11" xfId="0" applyFont="1" applyFill="1" applyBorder="1" applyAlignment="1">
      <alignment horizontal="center" vertical="center" textRotation="90" wrapText="1"/>
    </xf>
    <xf numFmtId="0" fontId="5" fillId="0" borderId="13" xfId="0" applyFont="1" applyBorder="1" applyAlignment="1">
      <alignment horizontal="center" vertical="center"/>
    </xf>
    <xf numFmtId="0" fontId="5" fillId="0" borderId="22"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wrapText="1"/>
    </xf>
    <xf numFmtId="0" fontId="0" fillId="0" borderId="22" xfId="0" applyBorder="1" applyAlignment="1">
      <alignment/>
    </xf>
    <xf numFmtId="0" fontId="0" fillId="0" borderId="11" xfId="0" applyBorder="1" applyAlignment="1">
      <alignment/>
    </xf>
    <xf numFmtId="0" fontId="4" fillId="0" borderId="2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4" xfId="0" applyFont="1" applyBorder="1" applyAlignment="1">
      <alignment horizontal="center" vertical="center" wrapText="1"/>
    </xf>
    <xf numFmtId="0" fontId="14" fillId="0" borderId="13"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11" xfId="0" applyFont="1" applyFill="1" applyBorder="1" applyAlignment="1">
      <alignment horizontal="center" vertical="center"/>
    </xf>
    <xf numFmtId="0" fontId="15" fillId="0" borderId="20"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15" fillId="0" borderId="25" xfId="0" applyFont="1" applyFill="1" applyBorder="1" applyAlignment="1">
      <alignment horizontal="left" vertical="center" wrapText="1"/>
    </xf>
    <xf numFmtId="0" fontId="15" fillId="0" borderId="15" xfId="0" applyFont="1" applyFill="1" applyBorder="1" applyAlignment="1">
      <alignment horizontal="left" vertical="center"/>
    </xf>
    <xf numFmtId="0" fontId="15" fillId="0" borderId="16" xfId="0" applyFont="1" applyFill="1" applyBorder="1" applyAlignment="1">
      <alignment horizontal="left" vertical="center"/>
    </xf>
    <xf numFmtId="0" fontId="15" fillId="0" borderId="24" xfId="0" applyFont="1" applyFill="1" applyBorder="1" applyAlignment="1">
      <alignment horizontal="left" vertical="center"/>
    </xf>
    <xf numFmtId="0" fontId="19" fillId="0" borderId="20" xfId="0" applyFont="1" applyFill="1" applyBorder="1" applyAlignment="1">
      <alignment horizontal="left"/>
    </xf>
    <xf numFmtId="0" fontId="19" fillId="0" borderId="18" xfId="0" applyFont="1" applyFill="1" applyBorder="1" applyAlignment="1">
      <alignment horizontal="left"/>
    </xf>
    <xf numFmtId="0" fontId="19" fillId="0" borderId="25" xfId="0" applyFont="1" applyFill="1" applyBorder="1" applyAlignment="1">
      <alignment horizontal="left"/>
    </xf>
    <xf numFmtId="0" fontId="19" fillId="0" borderId="15" xfId="0" applyFont="1" applyFill="1" applyBorder="1" applyAlignment="1">
      <alignment horizontal="left"/>
    </xf>
    <xf numFmtId="0" fontId="19" fillId="0" borderId="16" xfId="0" applyFont="1" applyFill="1" applyBorder="1" applyAlignment="1">
      <alignment horizontal="left"/>
    </xf>
    <xf numFmtId="0" fontId="19" fillId="0" borderId="24" xfId="0" applyFont="1" applyFill="1" applyBorder="1" applyAlignment="1">
      <alignment horizontal="left"/>
    </xf>
    <xf numFmtId="0" fontId="19" fillId="0" borderId="23" xfId="0" applyFont="1" applyFill="1" applyBorder="1" applyAlignment="1">
      <alignment horizontal="center"/>
    </xf>
    <xf numFmtId="0" fontId="19" fillId="0" borderId="0" xfId="0" applyFont="1" applyFill="1" applyBorder="1" applyAlignment="1">
      <alignment horizontal="center"/>
    </xf>
    <xf numFmtId="0" fontId="19" fillId="0" borderId="17" xfId="0" applyFont="1" applyFill="1" applyBorder="1" applyAlignment="1">
      <alignment horizontal="center"/>
    </xf>
    <xf numFmtId="0" fontId="19" fillId="0" borderId="23" xfId="0" applyFont="1" applyFill="1" applyBorder="1" applyAlignment="1">
      <alignment horizontal="left"/>
    </xf>
    <xf numFmtId="0" fontId="19" fillId="0" borderId="0" xfId="0" applyFont="1" applyFill="1" applyBorder="1" applyAlignment="1">
      <alignment horizontal="left"/>
    </xf>
    <xf numFmtId="0" fontId="19" fillId="0" borderId="17" xfId="0" applyFont="1" applyFill="1" applyBorder="1" applyAlignment="1">
      <alignment horizontal="left"/>
    </xf>
    <xf numFmtId="0" fontId="40" fillId="0" borderId="0" xfId="0" applyFont="1" applyFill="1" applyAlignment="1">
      <alignment horizontal="left" vertical="center" wrapText="1"/>
    </xf>
    <xf numFmtId="0" fontId="14" fillId="0" borderId="1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4" fillId="0" borderId="10" xfId="0" applyFont="1" applyBorder="1" applyAlignment="1">
      <alignment horizontal="center" vertical="center" wrapText="1"/>
    </xf>
    <xf numFmtId="0" fontId="9" fillId="0" borderId="16" xfId="0" applyFont="1" applyFill="1" applyBorder="1" applyAlignment="1">
      <alignment horizontal="left"/>
    </xf>
    <xf numFmtId="0" fontId="0" fillId="0" borderId="16" xfId="0" applyFill="1" applyBorder="1" applyAlignment="1">
      <alignment horizontal="left"/>
    </xf>
    <xf numFmtId="0" fontId="3" fillId="0" borderId="14"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57150</xdr:colOff>
      <xdr:row>4</xdr:row>
      <xdr:rowOff>76200</xdr:rowOff>
    </xdr:from>
    <xdr:to>
      <xdr:col>62</xdr:col>
      <xdr:colOff>9525</xdr:colOff>
      <xdr:row>15</xdr:row>
      <xdr:rowOff>133350</xdr:rowOff>
    </xdr:to>
    <xdr:sp>
      <xdr:nvSpPr>
        <xdr:cNvPr id="1" name="Text Box 1"/>
        <xdr:cNvSpPr txBox="1">
          <a:spLocks noChangeArrowheads="1"/>
        </xdr:cNvSpPr>
      </xdr:nvSpPr>
      <xdr:spPr>
        <a:xfrm>
          <a:off x="4276725" y="723900"/>
          <a:ext cx="3438525" cy="1809750"/>
        </a:xfrm>
        <a:prstGeom prst="rect">
          <a:avLst/>
        </a:prstGeom>
        <a:noFill/>
        <a:ln w="9525" cmpd="sng">
          <a:noFill/>
        </a:ln>
      </xdr:spPr>
      <xdr:txBody>
        <a:bodyPr vertOverflow="clip" wrap="square" lIns="36576" tIns="32004" rIns="36576" bIns="0" anchor="ctr"/>
        <a:p>
          <a:pPr algn="ctr">
            <a:defRPr/>
          </a:pPr>
          <a:r>
            <a:rPr lang="en-US" cap="none" sz="1400" b="0" i="0" u="none" baseline="0">
              <a:solidFill>
                <a:srgbClr val="000000"/>
              </a:solidFill>
              <a:latin typeface="Times New Roman"/>
              <a:ea typeface="Times New Roman"/>
              <a:cs typeface="Times New Roman"/>
            </a:rPr>
            <a:t>Утверждаю</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Директор </a:t>
          </a:r>
          <a:r>
            <a:rPr lang="en-US" cap="none" sz="1400" b="0" i="0" u="none" baseline="0">
              <a:solidFill>
                <a:srgbClr val="000000"/>
              </a:solidFill>
              <a:latin typeface="Times New Roman"/>
              <a:ea typeface="Times New Roman"/>
              <a:cs typeface="Times New Roman"/>
            </a:rPr>
            <a:t>  ГБПОУ</a:t>
          </a:r>
          <a:r>
            <a:rPr lang="en-US" cap="none" sz="1400" b="0" i="0" u="none" baseline="0">
              <a:solidFill>
                <a:srgbClr val="000000"/>
              </a:solidFill>
              <a:latin typeface="Times New Roman"/>
              <a:ea typeface="Times New Roman"/>
              <a:cs typeface="Times New Roman"/>
            </a:rPr>
            <a:t>  РО 
</a:t>
          </a:r>
          <a:r>
            <a:rPr lang="en-US" cap="none" sz="1400" b="0" i="0" u="none" baseline="0">
              <a:solidFill>
                <a:srgbClr val="000000"/>
              </a:solidFill>
              <a:latin typeface="Times New Roman"/>
              <a:ea typeface="Times New Roman"/>
              <a:cs typeface="Times New Roman"/>
            </a:rPr>
            <a:t>"Ростовский - на - Дону  автотранспортный колледж"</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___________ В.П.</a:t>
          </a:r>
          <a:r>
            <a:rPr lang="en-US" cap="none" sz="1400" b="0" i="0" u="none" baseline="0">
              <a:solidFill>
                <a:srgbClr val="000000"/>
              </a:solidFill>
              <a:latin typeface="Times New Roman"/>
              <a:ea typeface="Times New Roman"/>
              <a:cs typeface="Times New Roman"/>
            </a:rPr>
            <a:t> Бартеньев</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___ "  _______  2022</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г</a:t>
          </a:r>
          <a:r>
            <a:rPr lang="en-US" cap="none" sz="1400" b="0" i="0" u="none" baseline="0">
              <a:solidFill>
                <a:srgbClr val="000000"/>
              </a:solidFill>
              <a:latin typeface="Arial"/>
              <a:ea typeface="Arial"/>
              <a:cs typeface="Arial"/>
            </a:rPr>
            <a:t>.</a:t>
          </a:r>
        </a:p>
      </xdr:txBody>
    </xdr:sp>
    <xdr:clientData/>
  </xdr:twoCellAnchor>
  <xdr:oneCellAnchor>
    <xdr:from>
      <xdr:col>32</xdr:col>
      <xdr:colOff>57150</xdr:colOff>
      <xdr:row>9</xdr:row>
      <xdr:rowOff>0</xdr:rowOff>
    </xdr:from>
    <xdr:ext cx="57150" cy="190500"/>
    <xdr:sp fLocksText="0">
      <xdr:nvSpPr>
        <xdr:cNvPr id="2" name="Text Box 2"/>
        <xdr:cNvSpPr txBox="1">
          <a:spLocks noChangeArrowheads="1"/>
        </xdr:cNvSpPr>
      </xdr:nvSpPr>
      <xdr:spPr>
        <a:xfrm>
          <a:off x="4181475" y="1457325"/>
          <a:ext cx="57150" cy="190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twoCellAnchor>
    <xdr:from>
      <xdr:col>73</xdr:col>
      <xdr:colOff>66675</xdr:colOff>
      <xdr:row>8</xdr:row>
      <xdr:rowOff>152400</xdr:rowOff>
    </xdr:from>
    <xdr:to>
      <xdr:col>85</xdr:col>
      <xdr:colOff>219075</xdr:colOff>
      <xdr:row>8</xdr:row>
      <xdr:rowOff>152400</xdr:rowOff>
    </xdr:to>
    <xdr:sp>
      <xdr:nvSpPr>
        <xdr:cNvPr id="3" name="Text Box 4"/>
        <xdr:cNvSpPr txBox="1">
          <a:spLocks noChangeArrowheads="1"/>
        </xdr:cNvSpPr>
      </xdr:nvSpPr>
      <xdr:spPr>
        <a:xfrm>
          <a:off x="9429750" y="1447800"/>
          <a:ext cx="1933575" cy="0"/>
        </a:xfrm>
        <a:prstGeom prst="rect">
          <a:avLst/>
        </a:prstGeom>
        <a:noFill/>
        <a:ln w="9525" cmpd="sng">
          <a:noFill/>
        </a:ln>
      </xdr:spPr>
      <xdr:txBody>
        <a:bodyPr vertOverflow="clip" wrap="square" lIns="36576" tIns="27432" rIns="36576" bIns="0"/>
        <a:p>
          <a:pPr algn="ctr">
            <a:defRPr/>
          </a:pPr>
          <a:r>
            <a:rPr lang="en-US" cap="none" sz="1100" b="1" i="0" u="none" baseline="0">
              <a:solidFill>
                <a:srgbClr val="000000"/>
              </a:solidFill>
              <a:latin typeface="Arial Cyr"/>
              <a:ea typeface="Arial Cyr"/>
              <a:cs typeface="Arial Cyr"/>
            </a:rPr>
            <a:t>2.Сводные данные по бюджету времени</a:t>
          </a:r>
        </a:p>
      </xdr:txBody>
    </xdr:sp>
    <xdr:clientData/>
  </xdr:twoCellAnchor>
  <xdr:twoCellAnchor>
    <xdr:from>
      <xdr:col>0</xdr:col>
      <xdr:colOff>95250</xdr:colOff>
      <xdr:row>18</xdr:row>
      <xdr:rowOff>152400</xdr:rowOff>
    </xdr:from>
    <xdr:to>
      <xdr:col>60</xdr:col>
      <xdr:colOff>85725</xdr:colOff>
      <xdr:row>35</xdr:row>
      <xdr:rowOff>123825</xdr:rowOff>
    </xdr:to>
    <xdr:sp>
      <xdr:nvSpPr>
        <xdr:cNvPr id="4" name="Rectangle 5"/>
        <xdr:cNvSpPr>
          <a:spLocks/>
        </xdr:cNvSpPr>
      </xdr:nvSpPr>
      <xdr:spPr>
        <a:xfrm>
          <a:off x="95250" y="3038475"/>
          <a:ext cx="7524750" cy="2990850"/>
        </a:xfrm>
        <a:prstGeom prst="rect">
          <a:avLst/>
        </a:prstGeom>
        <a:noFill/>
        <a:ln w="9525" cmpd="sng">
          <a:noFill/>
        </a:ln>
      </xdr:spPr>
      <xdr:txBody>
        <a:bodyPr vertOverflow="clip" wrap="square" lIns="54864" tIns="41148" rIns="0" bIns="0"/>
        <a:p>
          <a:pPr algn="l">
            <a:defRPr/>
          </a:pPr>
          <a:r>
            <a:rPr lang="en-US" cap="none" sz="1600" b="1" i="0" u="none" baseline="0">
              <a:solidFill>
                <a:srgbClr val="000000"/>
              </a:solidFill>
            </a:rPr>
            <a:t>УЧЕБНЫЙ ПЛАН
</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программы подготовки специалистов среднего звена
</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государственного</a:t>
          </a:r>
          <a:r>
            <a:rPr lang="en-US" cap="none" sz="1400" b="0" i="0" u="none" baseline="0">
              <a:solidFill>
                <a:srgbClr val="000000"/>
              </a:solidFill>
            </a:rPr>
            <a:t>  бюджетного </a:t>
          </a:r>
          <a:r>
            <a:rPr lang="en-US" cap="none" sz="1400" b="0" i="0" u="none" baseline="0">
              <a:solidFill>
                <a:srgbClr val="000000"/>
              </a:solidFill>
            </a:rPr>
            <a:t>профессионального</a:t>
          </a:r>
          <a:r>
            <a:rPr lang="en-US" cap="none" sz="1400" b="0" i="0" u="none" baseline="0">
              <a:solidFill>
                <a:srgbClr val="000000"/>
              </a:solidFill>
            </a:rPr>
            <a:t> образовательного учреждения</a:t>
          </a:r>
          <a:r>
            <a:rPr lang="en-US" cap="none" sz="1400" b="0" i="0" u="none" baseline="0">
              <a:solidFill>
                <a:srgbClr val="000000"/>
              </a:solidFill>
            </a:rPr>
            <a:t>
</a:t>
          </a:r>
          <a:r>
            <a:rPr lang="en-US" cap="none" sz="1400" b="0" i="0" u="none" baseline="0">
              <a:solidFill>
                <a:srgbClr val="000000"/>
              </a:solidFill>
            </a:rPr>
            <a:t>Ростовской области</a:t>
          </a:r>
          <a:r>
            <a:rPr lang="en-US" cap="none" sz="1400" b="0" i="0" u="none" baseline="0">
              <a:solidFill>
                <a:srgbClr val="000000"/>
              </a:solidFill>
            </a:rPr>
            <a:t>
</a:t>
          </a:r>
          <a:r>
            <a:rPr lang="en-US" cap="none" sz="1400" b="0" i="0" u="none" baseline="0">
              <a:solidFill>
                <a:srgbClr val="000000"/>
              </a:solidFill>
            </a:rPr>
            <a:t>"РОСТОВСКИЙ</a:t>
          </a:r>
          <a:r>
            <a:rPr lang="en-US" cap="none" sz="1400" b="0" i="0" u="none" baseline="0">
              <a:solidFill>
                <a:srgbClr val="000000"/>
              </a:solidFill>
            </a:rPr>
            <a:t> - НА - ДОНУ </a:t>
          </a:r>
          <a:r>
            <a:rPr lang="en-US" cap="none" sz="1400" b="0" i="0" u="none" baseline="0">
              <a:solidFill>
                <a:srgbClr val="000000"/>
              </a:solidFill>
            </a:rPr>
            <a:t> АВТОТРАНСПОРТНЫЙ КОЛЛЕДЖ"</a:t>
          </a:r>
          <a:r>
            <a:rPr lang="en-US" cap="none" sz="1400" b="0" i="0" u="none" baseline="0">
              <a:solidFill>
                <a:srgbClr val="000000"/>
              </a:solidFill>
            </a:rPr>
            <a:t>
</a:t>
          </a:r>
          <a:r>
            <a:rPr lang="en-US" cap="none" sz="1400" b="1" i="0" u="none" baseline="0">
              <a:solidFill>
                <a:srgbClr val="000000"/>
              </a:solidFill>
            </a:rPr>
            <a:t>
</a:t>
          </a:r>
          <a:r>
            <a:rPr lang="en-US" cap="none" sz="1400" b="0" i="0" u="none" baseline="0">
              <a:solidFill>
                <a:srgbClr val="000000"/>
              </a:solidFill>
            </a:rPr>
            <a:t> по</a:t>
          </a:r>
          <a:r>
            <a:rPr lang="en-US" cap="none" sz="1400" b="0" i="0" u="none" baseline="0">
              <a:solidFill>
                <a:srgbClr val="000000"/>
              </a:solidFill>
            </a:rPr>
            <a:t> специальности среднего профессионального образования</a:t>
          </a:r>
          <a:r>
            <a:rPr lang="en-US" cap="none" sz="1400" b="0" i="0" u="none" baseline="0">
              <a:solidFill>
                <a:srgbClr val="000000"/>
              </a:solidFill>
            </a:rPr>
            <a:t> 
</a:t>
          </a:r>
          <a:r>
            <a:rPr lang="en-US" cap="none" sz="1400" b="1" i="0" u="none" baseline="0">
              <a:solidFill>
                <a:srgbClr val="000000"/>
              </a:solidFill>
            </a:rPr>
            <a:t>23.02.03</a:t>
          </a:r>
          <a:r>
            <a:rPr lang="en-US" cap="none" sz="1400" b="0" i="0" u="none" baseline="0">
              <a:solidFill>
                <a:srgbClr val="000000"/>
              </a:solidFill>
            </a:rPr>
            <a:t> "</a:t>
          </a:r>
          <a:r>
            <a:rPr lang="en-US" cap="none" sz="1400" b="1" i="0" u="none" baseline="0">
              <a:solidFill>
                <a:srgbClr val="000000"/>
              </a:solidFill>
            </a:rPr>
            <a:t>ТЕХНИЧЕСКОЕ ОБСЛУЖИВАНИЕ 
</a:t>
          </a:r>
          <a:r>
            <a:rPr lang="en-US" cap="none" sz="1400" b="1" i="0" u="none" baseline="0">
              <a:solidFill>
                <a:srgbClr val="000000"/>
              </a:solidFill>
            </a:rPr>
            <a:t>И РЕМОНТ АВТОМОБИЛЬНОГО ТРАНСПОРТА"
</a:t>
          </a:r>
          <a:r>
            <a:rPr lang="en-US" cap="none" sz="1400" b="1" i="0" u="none" baseline="0">
              <a:solidFill>
                <a:srgbClr val="000000"/>
              </a:solidFill>
            </a:rPr>
            <a:t> </a:t>
          </a:r>
          <a:r>
            <a:rPr lang="en-US" cap="none" sz="1400" b="0" i="0" u="none" baseline="0">
              <a:solidFill>
                <a:srgbClr val="000000"/>
              </a:solidFill>
            </a:rPr>
            <a:t>по программе </a:t>
          </a:r>
          <a:r>
            <a:rPr lang="en-US" cap="none" sz="1400" b="1" i="0" u="none" baseline="0">
              <a:solidFill>
                <a:srgbClr val="000000"/>
              </a:solidFill>
            </a:rPr>
            <a:t>базовой </a:t>
          </a:r>
          <a:r>
            <a:rPr lang="en-US" cap="none" sz="1400" b="0" i="0" u="none" baseline="0">
              <a:solidFill>
                <a:srgbClr val="000000"/>
              </a:solidFill>
            </a:rPr>
            <a:t>подготовки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1" i="1" u="none" baseline="0">
              <a:solidFill>
                <a:srgbClr val="000000"/>
              </a:solidFill>
            </a:rPr>
            <a:t>
</a:t>
          </a:r>
          <a:r>
            <a:rPr lang="en-US" cap="none" sz="1400" b="1" i="1" u="none" baseline="0">
              <a:solidFill>
                <a:srgbClr val="000000"/>
              </a:solidFill>
            </a:rPr>
            <a:t>
</a:t>
          </a:r>
          <a:r>
            <a:rPr lang="en-US" cap="none" sz="1400" b="0" i="0" u="none" baseline="0">
              <a:solidFill>
                <a:srgbClr val="000000"/>
              </a:solidFill>
            </a:rPr>
            <a:t>                                                 </a:t>
          </a:r>
          <a:r>
            <a:rPr lang="en-US" cap="none" sz="1400" b="1" i="0" u="sng"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37</xdr:col>
      <xdr:colOff>57150</xdr:colOff>
      <xdr:row>23</xdr:row>
      <xdr:rowOff>0</xdr:rowOff>
    </xdr:from>
    <xdr:ext cx="57150" cy="190500"/>
    <xdr:sp fLocksText="0">
      <xdr:nvSpPr>
        <xdr:cNvPr id="1" name="Text Box 2"/>
        <xdr:cNvSpPr txBox="1">
          <a:spLocks noChangeArrowheads="1"/>
        </xdr:cNvSpPr>
      </xdr:nvSpPr>
      <xdr:spPr>
        <a:xfrm>
          <a:off x="4105275" y="2343150"/>
          <a:ext cx="57150" cy="190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twoCellAnchor>
    <xdr:from>
      <xdr:col>1</xdr:col>
      <xdr:colOff>142875</xdr:colOff>
      <xdr:row>2</xdr:row>
      <xdr:rowOff>28575</xdr:rowOff>
    </xdr:from>
    <xdr:to>
      <xdr:col>28</xdr:col>
      <xdr:colOff>57150</xdr:colOff>
      <xdr:row>3</xdr:row>
      <xdr:rowOff>95250</xdr:rowOff>
    </xdr:to>
    <xdr:sp>
      <xdr:nvSpPr>
        <xdr:cNvPr id="2" name="Text Box 3"/>
        <xdr:cNvSpPr txBox="1">
          <a:spLocks noChangeArrowheads="1"/>
        </xdr:cNvSpPr>
      </xdr:nvSpPr>
      <xdr:spPr>
        <a:xfrm>
          <a:off x="304800" y="352425"/>
          <a:ext cx="2781300" cy="228600"/>
        </a:xfrm>
        <a:prstGeom prst="rect">
          <a:avLst/>
        </a:prstGeom>
        <a:noFill/>
        <a:ln w="9525" cmpd="sng">
          <a:noFill/>
        </a:ln>
      </xdr:spPr>
      <xdr:txBody>
        <a:bodyPr vertOverflow="clip" wrap="square" lIns="36576" tIns="27432" rIns="36576" bIns="0"/>
        <a:p>
          <a:pPr algn="ctr">
            <a:defRPr/>
          </a:pPr>
          <a:r>
            <a:rPr lang="en-US" cap="none" sz="1100" b="1" i="0" u="none" baseline="0">
              <a:solidFill>
                <a:srgbClr val="000000"/>
              </a:solidFill>
              <a:latin typeface="Arial Cyr"/>
              <a:ea typeface="Arial Cyr"/>
              <a:cs typeface="Arial Cyr"/>
            </a:rPr>
            <a:t>1.График учебного процесса</a:t>
          </a:r>
        </a:p>
      </xdr:txBody>
    </xdr:sp>
    <xdr:clientData/>
  </xdr:twoCellAnchor>
  <xdr:twoCellAnchor>
    <xdr:from>
      <xdr:col>74</xdr:col>
      <xdr:colOff>19050</xdr:colOff>
      <xdr:row>1</xdr:row>
      <xdr:rowOff>28575</xdr:rowOff>
    </xdr:from>
    <xdr:to>
      <xdr:col>86</xdr:col>
      <xdr:colOff>114300</xdr:colOff>
      <xdr:row>3</xdr:row>
      <xdr:rowOff>76200</xdr:rowOff>
    </xdr:to>
    <xdr:sp>
      <xdr:nvSpPr>
        <xdr:cNvPr id="3" name="Text Box 4"/>
        <xdr:cNvSpPr txBox="1">
          <a:spLocks noChangeArrowheads="1"/>
        </xdr:cNvSpPr>
      </xdr:nvSpPr>
      <xdr:spPr>
        <a:xfrm>
          <a:off x="8001000" y="190500"/>
          <a:ext cx="2000250" cy="371475"/>
        </a:xfrm>
        <a:prstGeom prst="rect">
          <a:avLst/>
        </a:prstGeom>
        <a:noFill/>
        <a:ln w="9525" cmpd="sng">
          <a:noFill/>
        </a:ln>
      </xdr:spPr>
      <xdr:txBody>
        <a:bodyPr vertOverflow="clip" wrap="square" lIns="36576" tIns="27432" rIns="36576" bIns="0"/>
        <a:p>
          <a:pPr algn="ctr">
            <a:defRPr/>
          </a:pPr>
          <a:r>
            <a:rPr lang="en-US" cap="none" sz="1100" b="1" i="0" u="none" baseline="0">
              <a:solidFill>
                <a:srgbClr val="000000"/>
              </a:solidFill>
              <a:latin typeface="Arial Cyr"/>
              <a:ea typeface="Arial Cyr"/>
              <a:cs typeface="Arial Cyr"/>
            </a:rPr>
            <a:t>2.Сводные данные по бюджету времени</a:t>
          </a:r>
        </a:p>
      </xdr:txBody>
    </xdr:sp>
    <xdr:clientData/>
  </xdr:twoCellAnchor>
  <xdr:twoCellAnchor>
    <xdr:from>
      <xdr:col>18</xdr:col>
      <xdr:colOff>0</xdr:colOff>
      <xdr:row>0</xdr:row>
      <xdr:rowOff>0</xdr:rowOff>
    </xdr:from>
    <xdr:to>
      <xdr:col>94</xdr:col>
      <xdr:colOff>409575</xdr:colOff>
      <xdr:row>3</xdr:row>
      <xdr:rowOff>133350</xdr:rowOff>
    </xdr:to>
    <xdr:sp>
      <xdr:nvSpPr>
        <xdr:cNvPr id="4" name="Rectangle 5"/>
        <xdr:cNvSpPr>
          <a:spLocks/>
        </xdr:cNvSpPr>
      </xdr:nvSpPr>
      <xdr:spPr>
        <a:xfrm>
          <a:off x="2219325" y="0"/>
          <a:ext cx="9477375" cy="619125"/>
        </a:xfrm>
        <a:prstGeom prst="rect">
          <a:avLst/>
        </a:prstGeom>
        <a:noFill/>
        <a:ln w="9525" cmpd="sng">
          <a:noFill/>
        </a:ln>
      </xdr:spPr>
      <xdr:txBody>
        <a:bodyPr vertOverflow="clip" wrap="square" lIns="54864" tIns="41148" rIns="0" bIns="0"/>
        <a:p>
          <a:pPr algn="l">
            <a:defRPr/>
          </a:pPr>
          <a:r>
            <a:rPr lang="en-US" cap="none" sz="800" b="0" i="0" u="none" baseline="0">
              <a:solidFill>
                <a:srgbClr val="000000"/>
              </a:solidFill>
              <a:latin typeface="Arial Cyr"/>
              <a:ea typeface="Arial Cyr"/>
              <a:cs typeface="Arial Cyr"/>
            </a:rPr>
            <a:t>
</a:t>
          </a:r>
          <a:r>
            <a:rPr lang="en-US" cap="none" sz="800" b="0" i="0" u="none" baseline="0">
              <a:solidFill>
                <a:srgbClr val="000000"/>
              </a:solidFill>
              <a:latin typeface="Arial Cyr"/>
              <a:ea typeface="Arial Cyr"/>
              <a:cs typeface="Arial Cyr"/>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133350</xdr:rowOff>
    </xdr:from>
    <xdr:to>
      <xdr:col>16</xdr:col>
      <xdr:colOff>0</xdr:colOff>
      <xdr:row>180</xdr:row>
      <xdr:rowOff>95250</xdr:rowOff>
    </xdr:to>
    <xdr:sp>
      <xdr:nvSpPr>
        <xdr:cNvPr id="1" name="TextBox 1"/>
        <xdr:cNvSpPr txBox="1">
          <a:spLocks noChangeArrowheads="1"/>
        </xdr:cNvSpPr>
      </xdr:nvSpPr>
      <xdr:spPr>
        <a:xfrm>
          <a:off x="0" y="133350"/>
          <a:ext cx="10515600" cy="35004375"/>
        </a:xfrm>
        <a:prstGeom prst="rect">
          <a:avLst/>
        </a:prstGeom>
        <a:noFill/>
        <a:ln w="9525" cmpd="sng">
          <a:solidFill>
            <a:srgbClr val="BCBCBC"/>
          </a:solidFill>
          <a:headEnd type="none"/>
          <a:tailEnd type="none"/>
        </a:ln>
      </xdr:spPr>
      <xdr:txBody>
        <a:bodyPr vertOverflow="clip" wrap="square" anchor="ctr"/>
        <a:p>
          <a:pPr algn="l">
            <a:defRPr/>
          </a:pP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1. Пояснительная записка</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1.1 Нормативная база реализации ППССЗ:
</a:t>
          </a:r>
          <a:r>
            <a:rPr lang="en-US" cap="none" sz="1200" b="0" i="0" u="none" baseline="0">
              <a:solidFill>
                <a:srgbClr val="000000"/>
              </a:solidFill>
              <a:latin typeface="Times New Roman"/>
              <a:ea typeface="Times New Roman"/>
              <a:cs typeface="Times New Roman"/>
            </a:rPr>
            <a:t>     Настоящий учебный план программы подготовки специалистов среднего звена </a:t>
          </a:r>
          <a:r>
            <a:rPr lang="en-US" cap="none" sz="1200" b="1" i="0" u="none" baseline="0">
              <a:solidFill>
                <a:srgbClr val="000000"/>
              </a:solidFill>
              <a:latin typeface="Times New Roman"/>
              <a:ea typeface="Times New Roman"/>
              <a:cs typeface="Times New Roman"/>
            </a:rPr>
            <a:t>государственного бюджетного профессионального образовательного учреждения Ростовской  области  "Ростовский - на - Дону   автотранспортный   колледж "</a:t>
          </a:r>
          <a:r>
            <a:rPr lang="en-US" cap="none" sz="1200" b="0" i="0" u="none" baseline="0">
              <a:solidFill>
                <a:srgbClr val="000000"/>
              </a:solidFill>
              <a:latin typeface="Times New Roman"/>
              <a:ea typeface="Times New Roman"/>
              <a:cs typeface="Times New Roman"/>
            </a:rPr>
            <a:t> разработан в соответствии со следующими нормативными документами:</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 Федеральным законом Российской Федерации от 29 декабря 2012 г. №273-ФЗ «Об образовании в Российской Федерации»;</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 федеральным государственным образовательным стандартом среднего профессионального образования по  специальности</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23.02.03 Техническое обслуживание и ремонт автомобильного транспорта,</a:t>
          </a:r>
          <a:r>
            <a:rPr lang="en-US" cap="none" sz="1200" b="0" i="0" u="none" baseline="0">
              <a:solidFill>
                <a:srgbClr val="000000"/>
              </a:solidFill>
              <a:latin typeface="Times New Roman"/>
              <a:ea typeface="Times New Roman"/>
              <a:cs typeface="Times New Roman"/>
            </a:rPr>
            <a:t> утвержденным приказом Министерства образования и науки России от от 22.04.2014 N 383, зарегистр. Министерством юстиции (27 июня 2014 г. N 32878)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 приказом Минобрнауки России от 17 мая 2012г. №413 «Об утверждении  федерального государственного образовательного стандарта среднего (полного) общего образования;</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 приказом Минобрнауки России от 29 декабря 2014г. №1645 «О внесении изменений в приказ Министерства образования и науки Российской федерации от 17 мая 2012г. №413 «Об утверждении федерального государственного образовательного стандарта среднего (полного) общего образования»;</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 приказом Минобрнауки России от 14 июня 2013г. №464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 приказом Минобрнауки России от 15 декабря 2014г. №1580 «О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 утвержденный Приказом Министерства образования и науки Российской Федерации от 14 июня 2013г. №464»</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   приказом Минобрнауки России №291 от 18.04.2013 г. «Об утверждении Положения о практике обучающихся, осваивающих основные профессиональные образовательные программы среднего профессионального образования»;</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 приказом Минобрнауки России от 16 августа 2013г. №968 «Об утверждении порядка проведения государственной итоговой аттестации по образовательным программам среднего профессионального образования»;</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 приказом Минобрнауки России от 25 октября   2013г. №1186 «Об утверждении порядка заполнения, учета и выдачи дипломов о среднем профессиональном образовании и их дубликатов»;</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 письмом Минобрнауки России от 20.10.2010г. №12-696 «О разъяснениях по формированию учебного плана ОПОП НПО/СПО»;</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(письмо Минобрнауки России от 17.03.2015 г. №06-259»);</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 письмом Департамента государственной политики  в сфере подготовки рабочих кадров и ДПО Минобрнауки России от 20.07.2015г. №06-846 «О направлении Методических рекомендаций».</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1.2 Организация учебного процесса и режим занятий:</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Настоящий рабочий учебный план вводится с 01.09.2022 г.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Объем обязательной аудиторной нагрузки студентов составляет 36 академических часов в неделю при максимальной нагрузке не более 54 часа в неделю.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Учебный год включает два учебных</a:t>
          </a:r>
          <a:r>
            <a:rPr lang="en-US" cap="none" sz="1200" b="0" i="0" u="none" baseline="0">
              <a:solidFill>
                <a:srgbClr val="000000"/>
              </a:solidFill>
              <a:latin typeface="Times New Roman"/>
              <a:ea typeface="Times New Roman"/>
              <a:cs typeface="Times New Roman"/>
            </a:rPr>
            <a:t> семестра (полугодия)</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Продолжительность учебной недели - пятидневная.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Продолжительность занятий: предусмотрена группировка парами (1 час 30 мин), режим занятий - односменный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Максимальный объем  учебной нагрузки обучающегося составляет 54 академических часа в неделю, включая все виды аудиторной и внеаудиторной учебной нагрузки.</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Максимальный объем аудиторной учебной нагрузки в очной форме обучения составляет 36 академических часов в неделю.</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Общий объем каникулярного времени в учебном году составляет 11 недель, в том числе две недели в зимний период.</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Академический час устанавливается продолжительностью 45 минут.</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Консультации для обучающихся по очной форме обучения предусматриваются из расчета 4 часа на одного обучающегося на каждый учебный год, в том числе в период реализации образовательной программы среднего общего образования для лиц, обучающихся на базе основного общего образования.</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Формы проведения консультаций - групповые.</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Общий гуманитарный и социально-экономический учебный цикл ППССЗ базовой подготовки  предусматривает изучение следующих обязательных дисциплин: «Основы философии», «История», «Иностранный язык», «Физическая культура».</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Формой промежуточной аттестации по физической культуре являются зачеты и дифференцированные зачеты, не учитываемые при подсчете допустимого количества зачетов в  учебном году.</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Дисциплина «Физическая культура» предусматривает еженедельно 2 часа обязательных аудиторных занятий и 2 часа самостоятельной работы (за счет различных форм внеаудиторных занятий в спортивных клубах, секциях).</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Профессиональный учебный цикл предусматривает изучение дисциплины "Безопасность жизнедеятельности". Объем часов на дисциплину составляет 68 часов, из них на освоение основ военной службы - 48 часов.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Оценка качества освоения основной профессиональной образовательной программы включает текущий контроль знаний, промежуточную и государственную (итоговую) аттестацию обучающихся.</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Конкретные формы и процедуры текущего контроля знаний, промежуточной аттестации по каждой дисциплине и профессиональному модулю разрабатываются колледжем самостоятельно и доводятся до сведения обучающихся в течение первых двух месяцев от начала обучения.</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Фонды оценочных средств, для промежуточной аттестации по дисциплинам и междисциплинарным курсам в составе профессиональных модулей разрабатываются и утверждаются колледжем самостоятельно, а для промежуточной аттестации по профессиональным модулям и для государственной итоговой аттестации – разрабатываются и утверждаются колледжем после предварительного положительного заключения работодателей.</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Формами текущего контроля могут быть опрос, контрольная работа, лабораторное занятие, практическое занятие, выполнение и защита курсовой работы (проекта) и другие формы.</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В процессе обучения,  при сдаче  дифференцированных зачетов и экзаменов успеваемость студентов определяется оценками “отлично”, ”хорошо”, ”удовлетворительно” и “неудовлетворительно”.</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В период летних каникул, с юношами проводятся пятидневные учебные  сборы на базе воинских частей, определенных военными комиссариатами на основании совместного приказа Минобрнауки  РФ и Минобороны  РФ от 24.02.10 № 96/134.</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Практика является обязательным разделом ППССЗ. Она представляет вид учебной деятельности, направленной на формирование, закрепление, развитие практических навыков и компетенции в процессе выполнения определенных видов работ, связанных с будущей профессиональной деятельностью.</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При реализации ППССЗ предусматриваются следующие виды практик: учебная и производственная.</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Производственная практика состоит из двух этапов: практики по профилю специальности и преддипломной практики.</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Учебная практика и производственная практика (по профилю специальности) проводятся при освоении студентами профессиональных компетенций в рамках профессиональных модулей и  реализовываются  концентрированно.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Учебным планом предусматривается  практика в количестве 26 недель, в том числе: учебная практика – 11 недель, практика по профилю специальности – 15 недель.</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Преддипломная практика – 4 недели. Преддипломная практика проводится концентрированно.</a:t>
          </a:r>
          <a:r>
            <a:rPr lang="en-US" cap="none" sz="1200" b="0" i="1" u="none" baseline="0">
              <a:solidFill>
                <a:srgbClr val="000000"/>
              </a:solidFill>
              <a:latin typeface="Times New Roman"/>
              <a:ea typeface="Times New Roman"/>
              <a:cs typeface="Times New Roman"/>
            </a:rPr>
            <a:t>
</a:t>
          </a:r>
          <a:r>
            <a:rPr lang="en-US" cap="none" sz="1200" b="0" i="1"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На предпоследнем курсе в период летних каникул с юношами проводятся пятидневные учебные сборы на базе воинских частей определенных военными комиссариатами.                                                                                                                                     
</a:t>
          </a:r>
          <a:r>
            <a:rPr lang="en-US" cap="none" sz="1200" b="0" i="0" u="none" baseline="0">
              <a:solidFill>
                <a:srgbClr val="000000"/>
              </a:solidFill>
              <a:latin typeface="Times New Roman"/>
              <a:ea typeface="Times New Roman"/>
              <a:cs typeface="Times New Roman"/>
            </a:rPr>
            <a:t>      Практикоориентированность при освоении ППССЗ</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базовой подготовки при очной форме получения образования составляет  50,86 %.                                                                                                                                                                                               
</a:t>
          </a:r>
          <a:r>
            <a:rPr lang="en-US" cap="none" sz="1200" b="1" i="0" u="none" baseline="0">
              <a:solidFill>
                <a:srgbClr val="000000"/>
              </a:solidFill>
              <a:latin typeface="Times New Roman"/>
              <a:ea typeface="Times New Roman"/>
              <a:cs typeface="Times New Roman"/>
            </a:rPr>
            <a:t>      Порядок проведения учебной и производственной практики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Предусмотрено проведение следующих практик:             </a:t>
          </a:r>
          <a:r>
            <a:rPr lang="en-US" cap="none" sz="1200" b="0" i="1"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1" u="none" baseline="0">
              <a:solidFill>
                <a:srgbClr val="000000"/>
              </a:solidFill>
              <a:latin typeface="Times New Roman"/>
              <a:ea typeface="Times New Roman"/>
              <a:cs typeface="Times New Roman"/>
            </a:rPr>
            <a:t>Индекс        Наименование практик                                                                            Курс       Время в неделях      Время в часах</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УП.01.01     Учебная практика                                                                                            3                      5                            180
</a:t>
          </a:r>
          <a:r>
            <a:rPr lang="en-US" cap="none" sz="1200" b="0" i="0" u="none" baseline="0">
              <a:solidFill>
                <a:srgbClr val="000000"/>
              </a:solidFill>
              <a:latin typeface="Times New Roman"/>
              <a:ea typeface="Times New Roman"/>
              <a:cs typeface="Times New Roman"/>
            </a:rPr>
            <a:t>      УП. 03    Учебная практика                                                                                                 2                      6                             216                          
</a:t>
          </a:r>
          <a:r>
            <a:rPr lang="en-US" cap="none" sz="1200" b="0" i="0" u="none" baseline="0">
              <a:solidFill>
                <a:srgbClr val="000000"/>
              </a:solidFill>
              <a:latin typeface="Times New Roman"/>
              <a:ea typeface="Times New Roman"/>
              <a:cs typeface="Times New Roman"/>
            </a:rPr>
            <a:t>      ПП.01.02     Производственная практика по профилю специальности                          3                      8                             288
</a:t>
          </a:r>
          <a:r>
            <a:rPr lang="en-US" cap="none" sz="1200" b="0" i="0" u="none" baseline="0">
              <a:solidFill>
                <a:srgbClr val="000000"/>
              </a:solidFill>
              <a:latin typeface="Times New Roman"/>
              <a:ea typeface="Times New Roman"/>
              <a:cs typeface="Times New Roman"/>
            </a:rPr>
            <a:t>      ПП.02     Производственная практика по профилю специальности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4                      7                             252
</a:t>
          </a:r>
          <a:r>
            <a:rPr lang="en-US" cap="none" sz="1200" b="0" i="0" u="none" baseline="0">
              <a:solidFill>
                <a:srgbClr val="000000"/>
              </a:solidFill>
              <a:latin typeface="Times New Roman"/>
              <a:ea typeface="Times New Roman"/>
              <a:cs typeface="Times New Roman"/>
            </a:rPr>
            <a:t>      ПДП        Преддипломная практика                                                                                   4                      4                            144</a:t>
          </a:r>
          <a:r>
            <a:rPr lang="en-US" cap="none" sz="1200" b="0" i="1"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Учебная практика проводится в учебно-производственных мастерских колледжа . Практика по профилю специальности и преддипломная практика проводится в организациях различных организационно-правовых форм на основе прямых договоров, заключаемых между организацией и колледжем.</a:t>
          </a:r>
          <a:r>
            <a:rPr lang="en-US" cap="none" sz="1200" b="0" i="1"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1"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Учебная практика и практика по профилю специальности проводятся непрерывно. 
</a:t>
          </a:r>
          <a:r>
            <a:rPr lang="en-US" cap="none" sz="1200" b="0" i="0" u="none" baseline="0">
              <a:solidFill>
                <a:srgbClr val="000000"/>
              </a:solidFill>
              <a:latin typeface="Times New Roman"/>
              <a:ea typeface="Times New Roman"/>
              <a:cs typeface="Times New Roman"/>
            </a:rPr>
            <a:t>    Преддипломная практика проводится непрерывно после освоения учебной практики и практики по профилю специальности.
</a:t>
          </a:r>
          <a:r>
            <a:rPr lang="en-US" cap="none" sz="1200" b="0" i="0" u="none" baseline="0">
              <a:solidFill>
                <a:srgbClr val="000000"/>
              </a:solidFill>
              <a:latin typeface="Times New Roman"/>
              <a:ea typeface="Times New Roman"/>
              <a:cs typeface="Times New Roman"/>
            </a:rPr>
            <a:t>    В рамках  профессиональных модулей 
</a:t>
          </a:r>
          <a:r>
            <a:rPr lang="en-US" cap="none" sz="1200" b="0" i="0" u="none" baseline="0">
              <a:solidFill>
                <a:srgbClr val="000000"/>
              </a:solidFill>
              <a:latin typeface="Times New Roman"/>
              <a:ea typeface="Times New Roman"/>
              <a:cs typeface="Times New Roman"/>
            </a:rPr>
            <a:t>    ПМ.03 слесарь по ремонту автомобилей. 
</a:t>
          </a:r>
          <a:r>
            <a:rPr lang="en-US" cap="none" sz="1200" b="0" i="0" u="none" baseline="0">
              <a:solidFill>
                <a:srgbClr val="000000"/>
              </a:solidFill>
              <a:latin typeface="Times New Roman"/>
              <a:ea typeface="Times New Roman"/>
              <a:cs typeface="Times New Roman"/>
            </a:rPr>
            <a:t>    По результатам освоения модулей ППССЗ СПО, которые включают в себя учебную практику, студент получает документ (свидетельство) об уровне квалификации. Присвоение квалификации по рабочей профессии слесарь по ремонту автомобилей проводится с участием работодателей.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1.3 Общеобразовательный цикл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Реализация ФГОС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по специальности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23.02.03 Техническое обслуживание и ремонт автомобильного транспорта </a:t>
          </a:r>
          <a:r>
            <a:rPr lang="en-US" cap="none" sz="1200" b="0" i="0" u="none" baseline="0">
              <a:solidFill>
                <a:srgbClr val="000000"/>
              </a:solidFill>
              <a:latin typeface="Times New Roman"/>
              <a:ea typeface="Times New Roman"/>
              <a:cs typeface="Times New Roman"/>
            </a:rPr>
            <a:t>осуществляется с учетом требований ФГОС и профиля получаемой специальности. В соответствии с Перечнем профессий и специальностей среднего профессионального образования, утвержденным приказом Минобрнауки России от 29 октября 2013г. №1199 и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 (письмо Минобрнауки России от 17.03.2015г. №06-259) специальность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23.02.03 Техническое обслуживание и ремонт автомобильного транспорта </a:t>
          </a:r>
          <a:r>
            <a:rPr lang="en-US" cap="none" sz="1200" b="0" i="0" u="none" baseline="0">
              <a:solidFill>
                <a:srgbClr val="000000"/>
              </a:solidFill>
              <a:latin typeface="Times New Roman"/>
              <a:ea typeface="Times New Roman"/>
              <a:cs typeface="Times New Roman"/>
            </a:rPr>
            <a:t> относится к техническому профилю профессионального образования.</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Для лиц, обучающихся на базе основного общего образования с получением среднего общего образования нормативный срок освоения ППССЗ по специальности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23.02.03 Техническое обслуживание и ремонт автомобильного транспорта </a:t>
          </a:r>
          <a:r>
            <a:rPr lang="en-US" cap="none" sz="1200" b="0" i="0" u="none" baseline="0">
              <a:solidFill>
                <a:srgbClr val="000000"/>
              </a:solidFill>
              <a:latin typeface="Times New Roman"/>
              <a:ea typeface="Times New Roman"/>
              <a:cs typeface="Times New Roman"/>
            </a:rPr>
            <a:t>при очной форме получения образования увеличивается на 52 недели (1 год) из расчета: теоретическое обучение (при обязательной учебной нагрузке 36 часов в неделю) – 39 нед., промежуточная аттестация – 2 нед., каникулярное время – 11 нед.</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Учебное время, отведенное на теоретическое обучение (1404) час. распределяется на изучение 15 учебных дисциплин общеобразовательного цикла ППССЗ – общих и по выбору из шести обязательных предметных областей и дополнительной, предлагаемой колледжем.</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Три  дисциплины: математика: алгебра и начала математического анализа, геометрия; физика; информатика изучаются углубленно с учетом  технического профиля осваиваемой специальности.</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На самостоятельную внеаудиторную работу отводится 50% учебного времени от обязательной аудиторной нагрузки (в час.).</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Обучающиеся, получающие среднее профессиональное образование по ППССЗ на базе основного общего образования, изучают общеобразовательные предметы на первом курсе.</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Знания и умения, полученные студентами при освоении учебных дисциплин общеобразовательного цикла, углубляются и расширяются в процессе изучения учебных дисциплин ППССЗ, таких циклов, как – «Общий гуманитарный и социально-экономический», «Математический и общий естественнонаучный», а также отдельных дисциплин профессионального цикла.</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Качество освоения учебных дисциплин общеобразовательного цикла по ППССЗ осуществляется в процессе текущего контроля и промежуточной аттестации.</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Текущий контроль проводится в пределах учебного времени, отведенного на освоение соответствующих общеобразовательных дисциплин, как традиционными так и инновационными методами, включая компьютерные технологии.</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Промежуточную аттестацию проводят в форме дифференцированных зачетов и экзаменов: дифференцированные зачеты - за счет времени, отведенного на соответствующую общеобразовательную дисциплину, экзамены – за счет времени, выделенного на промежутестацию ФГОС СПО по специальности.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Промежуточная аттестация в форме экзамена проводится по окончании второго семестра по дисциплинам: «Русский язык и литература» и «Математика:</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алгебра и начала математического анализа, геометрия» в письменной форме, по дисциплине «Физика» в устной форме.</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В рамках изучения дисциплины «Технология» обучающимися выполняется индивидуальный проект.  Индивидуальный проект представляет собой особую форму организации образовательной деятельности обучающихся (учебный проект).</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Индивидуальный проект выполняется обучающимися самостоятельно под руководством преподавателя по выбранной теме.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1.4  Формирование вариативной части ППССЗ</a:t>
          </a:r>
          <a:r>
            <a:rPr lang="en-US" cap="none" sz="1200" b="0" i="0" u="none" baseline="0">
              <a:solidFill>
                <a:srgbClr val="000000"/>
              </a:solidFill>
              <a:latin typeface="Times New Roman"/>
              <a:ea typeface="Times New Roman"/>
              <a:cs typeface="Times New Roman"/>
            </a:rPr>
            <a:t>
</a:t>
          </a:r>
          <a:r>
            <a:rPr lang="en-US" cap="none" sz="1200" b="0" i="1"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Объем  вариативной частей ППССЗ составляет 900 часов</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и использован на увеличение объёма времени дисциплин и междисциплинарных курсов, а  так же ввода  новых  дисциплин  ОП .10 ; ОП .11; ОП .12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ОП.15  ; ОП.16 ; ОП.17   для  получения дополнительных знаний  и  умений с учетом  современных требований  рынка:
</a:t>
          </a:r>
          <a:r>
            <a:rPr lang="en-US" cap="none" sz="1200" b="0" i="0" u="none" baseline="0">
              <a:solidFill>
                <a:srgbClr val="000000"/>
              </a:solidFill>
              <a:latin typeface="Times New Roman"/>
              <a:ea typeface="Times New Roman"/>
              <a:cs typeface="Times New Roman"/>
            </a:rPr>
            <a:t>     ОСГЭ .01   Основы философии -7  часов;
</a:t>
          </a:r>
          <a:r>
            <a:rPr lang="en-US" cap="none" sz="1200" b="0" i="0" u="none" baseline="0">
              <a:solidFill>
                <a:srgbClr val="000000"/>
              </a:solidFill>
              <a:latin typeface="Times New Roman"/>
              <a:ea typeface="Times New Roman"/>
              <a:cs typeface="Times New Roman"/>
            </a:rPr>
            <a:t>     ОСГЭ .02   История      -  9 часов ;
</a:t>
          </a:r>
          <a:r>
            <a:rPr lang="en-US" cap="none" sz="1200" b="0" i="0" u="none" baseline="0">
              <a:solidFill>
                <a:srgbClr val="000000"/>
              </a:solidFill>
              <a:latin typeface="Times New Roman"/>
              <a:ea typeface="Times New Roman"/>
              <a:cs typeface="Times New Roman"/>
            </a:rPr>
            <a:t>     ОГСЭ.05   Русский  язык  и  культура речи - 57  часов;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ОП.01 Инженерная графика – 13 часов;    
</a:t>
          </a:r>
          <a:r>
            <a:rPr lang="en-US" cap="none" sz="1200" b="0" i="0" u="none" baseline="0">
              <a:solidFill>
                <a:srgbClr val="000000"/>
              </a:solidFill>
              <a:latin typeface="Times New Roman"/>
              <a:ea typeface="Times New Roman"/>
              <a:cs typeface="Times New Roman"/>
            </a:rPr>
            <a:t>     ОП.02 Техническая механика - 27 часов;
</a:t>
          </a:r>
          <a:r>
            <a:rPr lang="en-US" cap="none" sz="1200" b="0" i="0" u="none" baseline="0">
              <a:solidFill>
                <a:srgbClr val="000000"/>
              </a:solidFill>
              <a:latin typeface="Times New Roman"/>
              <a:ea typeface="Times New Roman"/>
              <a:cs typeface="Times New Roman"/>
            </a:rPr>
            <a:t>     ОП.03 Электротехника и электроника  27  часов;
</a:t>
          </a:r>
          <a:r>
            <a:rPr lang="en-US" cap="none" sz="1200" b="0" i="0" u="none" baseline="0">
              <a:solidFill>
                <a:srgbClr val="000000"/>
              </a:solidFill>
              <a:latin typeface="Times New Roman"/>
              <a:ea typeface="Times New Roman"/>
              <a:cs typeface="Times New Roman"/>
            </a:rPr>
            <a:t>     ОП.04 Материаловедение - 7 часа;
</a:t>
          </a:r>
          <a:r>
            <a:rPr lang="en-US" cap="none" sz="1200" b="0" i="0" u="none" baseline="0">
              <a:solidFill>
                <a:srgbClr val="000000"/>
              </a:solidFill>
              <a:latin typeface="Times New Roman"/>
              <a:ea typeface="Times New Roman"/>
              <a:cs typeface="Times New Roman"/>
            </a:rPr>
            <a:t>     ОП.05 Метрология, стандартизация и сертификация – 5 часов;
</a:t>
          </a:r>
          <a:r>
            <a:rPr lang="en-US" cap="none" sz="1200" b="0" i="0" u="none" baseline="0">
              <a:solidFill>
                <a:srgbClr val="000000"/>
              </a:solidFill>
              <a:latin typeface="Times New Roman"/>
              <a:ea typeface="Times New Roman"/>
              <a:cs typeface="Times New Roman"/>
            </a:rPr>
            <a:t>     ОП .06 Правила безопасности дорожного движения  -  27  часов ;
</a:t>
          </a:r>
          <a:r>
            <a:rPr lang="en-US" cap="none" sz="1200" b="0" i="0" u="none" baseline="0">
              <a:solidFill>
                <a:srgbClr val="000000"/>
              </a:solidFill>
              <a:latin typeface="Times New Roman"/>
              <a:ea typeface="Times New Roman"/>
              <a:cs typeface="Times New Roman"/>
            </a:rPr>
            <a:t>     ОП.07 Правовое обеспечение профессиональной деятельности - 19 часов;
</a:t>
          </a:r>
          <a:r>
            <a:rPr lang="en-US" cap="none" sz="1200" b="0" i="0" u="none" baseline="0">
              <a:solidFill>
                <a:srgbClr val="000000"/>
              </a:solidFill>
              <a:latin typeface="Times New Roman"/>
              <a:ea typeface="Times New Roman"/>
              <a:cs typeface="Times New Roman"/>
            </a:rPr>
            <a:t>     ОП.08     Охрана труда  - 11  часов;
</a:t>
          </a:r>
          <a:r>
            <a:rPr lang="en-US" cap="none" sz="1200" b="0" i="0" u="none" baseline="0">
              <a:solidFill>
                <a:srgbClr val="000000"/>
              </a:solidFill>
              <a:latin typeface="Times New Roman"/>
              <a:ea typeface="Times New Roman"/>
              <a:cs typeface="Times New Roman"/>
            </a:rPr>
            <a:t>     ОП .10 Основы предпринимательсткой  деятельности, планирование карьеры и самозанятости - 46  часов ; 
</a:t>
          </a:r>
          <a:r>
            <a:rPr lang="en-US" cap="none" sz="1200" b="0" i="0" u="none" baseline="0">
              <a:solidFill>
                <a:srgbClr val="000000"/>
              </a:solidFill>
              <a:latin typeface="Times New Roman"/>
              <a:ea typeface="Times New Roman"/>
              <a:cs typeface="Times New Roman"/>
            </a:rPr>
            <a:t>     ОП. 11  Менеджмент  - 69  часов;
</a:t>
          </a:r>
          <a:r>
            <a:rPr lang="en-US" cap="none" sz="1200" b="0" i="0" u="none" baseline="0">
              <a:solidFill>
                <a:srgbClr val="000000"/>
              </a:solidFill>
              <a:latin typeface="Times New Roman"/>
              <a:ea typeface="Times New Roman"/>
              <a:cs typeface="Times New Roman"/>
            </a:rPr>
            <a:t>     ОП.12   Экономика  предприятия - 115  часов;
</a:t>
          </a:r>
          <a:r>
            <a:rPr lang="en-US" cap="none" sz="1200" b="0" i="0" u="none" baseline="0">
              <a:solidFill>
                <a:srgbClr val="000000"/>
              </a:solidFill>
              <a:latin typeface="Times New Roman"/>
              <a:ea typeface="Times New Roman"/>
              <a:cs typeface="Times New Roman"/>
            </a:rPr>
            <a:t>     ОП.13  Автомобильные  эксплуатационные  материалы - 56часов;
</a:t>
          </a:r>
          <a:r>
            <a:rPr lang="en-US" cap="none" sz="1200" b="0" i="0" u="none" baseline="0">
              <a:solidFill>
                <a:srgbClr val="000000"/>
              </a:solidFill>
              <a:latin typeface="Times New Roman"/>
              <a:ea typeface="Times New Roman"/>
              <a:cs typeface="Times New Roman"/>
            </a:rPr>
            <a:t>     ОП.14 Информационные  технологии в  профессиональной деятельности- 55часов;
</a:t>
          </a:r>
          <a:r>
            <a:rPr lang="en-US" cap="none" sz="1200" b="0" i="0" u="none" baseline="0">
              <a:solidFill>
                <a:srgbClr val="000000"/>
              </a:solidFill>
              <a:latin typeface="Times New Roman"/>
              <a:ea typeface="Times New Roman"/>
              <a:cs typeface="Times New Roman"/>
            </a:rPr>
            <a:t>     ОП.15  Автомобильные  перевозки - 46  часов;
</a:t>
          </a:r>
          <a:r>
            <a:rPr lang="en-US" cap="none" sz="1200" b="0" i="0" u="none" baseline="0">
              <a:solidFill>
                <a:srgbClr val="000000"/>
              </a:solidFill>
              <a:latin typeface="Times New Roman"/>
              <a:ea typeface="Times New Roman"/>
              <a:cs typeface="Times New Roman"/>
            </a:rPr>
            <a:t>     ОП.16  Электронные системы управления двигателем– 92  часов;
</a:t>
          </a:r>
          <a:r>
            <a:rPr lang="en-US" cap="none" sz="1200" b="0" i="0" u="none" baseline="0">
              <a:solidFill>
                <a:srgbClr val="000000"/>
              </a:solidFill>
              <a:latin typeface="Times New Roman"/>
              <a:ea typeface="Times New Roman"/>
              <a:cs typeface="Times New Roman"/>
            </a:rPr>
            <a:t>     ОП.17  Бережливое</a:t>
          </a:r>
          <a:r>
            <a:rPr lang="en-US" cap="none" sz="1200" b="0" i="0" u="none" baseline="0">
              <a:solidFill>
                <a:srgbClr val="000000"/>
              </a:solidFill>
              <a:latin typeface="Times New Roman"/>
              <a:ea typeface="Times New Roman"/>
              <a:cs typeface="Times New Roman"/>
            </a:rPr>
            <a:t> производство</a:t>
          </a:r>
          <a:r>
            <a:rPr lang="en-US" cap="none" sz="1200" b="0" i="0" u="none" baseline="0">
              <a:solidFill>
                <a:srgbClr val="000000"/>
              </a:solidFill>
              <a:latin typeface="Times New Roman"/>
              <a:ea typeface="Times New Roman"/>
              <a:cs typeface="Times New Roman"/>
            </a:rPr>
            <a:t> – 46  часов;
</a:t>
          </a:r>
          <a:r>
            <a:rPr lang="en-US" cap="none" sz="1200" b="1" i="0" u="none" baseline="0">
              <a:solidFill>
                <a:srgbClr val="000000"/>
              </a:solidFill>
              <a:latin typeface="Times New Roman"/>
              <a:ea typeface="Times New Roman"/>
              <a:cs typeface="Times New Roman"/>
            </a:rPr>
            <a:t>     Профессиональные модули:</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МДК.03.01   Технология выполнения  общеслесарных работ – 1 час.
</a:t>
          </a:r>
          <a:r>
            <a:rPr lang="en-US" cap="none" sz="1200" b="0" i="0" u="none" baseline="0">
              <a:solidFill>
                <a:srgbClr val="FF0000"/>
              </a:solidFill>
              <a:latin typeface="Times New Roman"/>
              <a:ea typeface="Times New Roman"/>
              <a:cs typeface="Times New Roman"/>
            </a:rPr>
            <a:t>     </a:t>
          </a:r>
          <a:r>
            <a:rPr lang="en-US" cap="none" sz="1200" b="0" i="0" u="none" baseline="0">
              <a:solidFill>
                <a:srgbClr val="008000"/>
              </a:solidFill>
              <a:latin typeface="Times New Roman"/>
              <a:ea typeface="Times New Roman"/>
              <a:cs typeface="Times New Roman"/>
            </a:rPr>
            <a:t>МДК.01.02. 01 Техническое обслуживание и ремонт автотранспорта- 48</a:t>
          </a:r>
          <a:r>
            <a:rPr lang="en-US" cap="none" sz="1200" b="0" i="0" u="none" baseline="0">
              <a:solidFill>
                <a:srgbClr val="008000"/>
              </a:solidFill>
              <a:latin typeface="Times New Roman"/>
              <a:ea typeface="Times New Roman"/>
              <a:cs typeface="Times New Roman"/>
            </a:rPr>
            <a:t> </a:t>
          </a:r>
          <a:r>
            <a:rPr lang="en-US" cap="none" sz="1200" b="0" i="0" u="none" baseline="0">
              <a:solidFill>
                <a:srgbClr val="008000"/>
              </a:solidFill>
              <a:latin typeface="Times New Roman"/>
              <a:ea typeface="Times New Roman"/>
              <a:cs typeface="Times New Roman"/>
            </a:rPr>
            <a:t>часов;
</a:t>
          </a:r>
          <a:r>
            <a:rPr lang="en-US" cap="none" sz="1200" b="0" i="0" u="none" baseline="0">
              <a:solidFill>
                <a:srgbClr val="008000"/>
              </a:solidFill>
              <a:latin typeface="Times New Roman"/>
              <a:ea typeface="Times New Roman"/>
              <a:cs typeface="Times New Roman"/>
            </a:rPr>
            <a:t>     МДК.01.02.02 Ремонт  автомобилей - 48 часов;
</a:t>
          </a:r>
          <a:r>
            <a:rPr lang="en-US" cap="none" sz="1200" b="1" i="0" u="none" baseline="0">
              <a:solidFill>
                <a:srgbClr val="008000"/>
              </a:solidFill>
              <a:latin typeface="Times New Roman"/>
              <a:ea typeface="Times New Roman"/>
              <a:cs typeface="Times New Roman"/>
            </a:rPr>
            <a:t>     </a:t>
          </a:r>
          <a:r>
            <a:rPr lang="en-US" cap="none" sz="1200" b="0" i="0" u="none" baseline="0">
              <a:solidFill>
                <a:srgbClr val="008000"/>
              </a:solidFill>
              <a:latin typeface="Times New Roman"/>
              <a:ea typeface="Times New Roman"/>
              <a:cs typeface="Times New Roman"/>
            </a:rPr>
            <a:t>МДК.02.01. 01 Организация ТО  и  ТР   в  АТП  и  СТО- 46</a:t>
          </a:r>
          <a:r>
            <a:rPr lang="en-US" cap="none" sz="1200" b="0" i="0" u="none" baseline="0">
              <a:solidFill>
                <a:srgbClr val="008000"/>
              </a:solidFill>
              <a:latin typeface="Times New Roman"/>
              <a:ea typeface="Times New Roman"/>
              <a:cs typeface="Times New Roman"/>
            </a:rPr>
            <a:t> </a:t>
          </a:r>
          <a:r>
            <a:rPr lang="en-US" cap="none" sz="1200" b="0" i="0" u="none" baseline="0">
              <a:solidFill>
                <a:srgbClr val="008000"/>
              </a:solidFill>
              <a:latin typeface="Times New Roman"/>
              <a:ea typeface="Times New Roman"/>
              <a:cs typeface="Times New Roman"/>
            </a:rPr>
            <a:t>часов;
</a:t>
          </a:r>
          <a:r>
            <a:rPr lang="en-US" cap="none" sz="1200" b="1" i="0" u="none" baseline="0">
              <a:solidFill>
                <a:srgbClr val="008000"/>
              </a:solidFill>
              <a:latin typeface="Times New Roman"/>
              <a:ea typeface="Times New Roman"/>
              <a:cs typeface="Times New Roman"/>
            </a:rPr>
            <a:t>     </a:t>
          </a:r>
          <a:r>
            <a:rPr lang="en-US" cap="none" sz="1200" b="0" i="0" u="none" baseline="0">
              <a:solidFill>
                <a:srgbClr val="008000"/>
              </a:solidFill>
              <a:latin typeface="Times New Roman"/>
              <a:ea typeface="Times New Roman"/>
              <a:cs typeface="Times New Roman"/>
            </a:rPr>
            <a:t>МДК.02.01. 02 </a:t>
          </a:r>
          <a:r>
            <a:rPr lang="en-US" cap="none" sz="1200" b="1" i="0" u="none" baseline="0">
              <a:solidFill>
                <a:srgbClr val="008000"/>
              </a:solidFill>
              <a:latin typeface="Times New Roman"/>
              <a:ea typeface="Times New Roman"/>
              <a:cs typeface="Times New Roman"/>
            </a:rPr>
            <a:t> Учет .отчетность  и  анализ  работы  первичных  трудовых  коллективов  - 23 часа.     </a:t>
          </a:r>
          <a:r>
            <a:rPr lang="en-US" cap="none" sz="1200" b="1"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1.5</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Порядок аттестации обучающихся.</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Промежуточная аттестация проводится в форме зачетов, дифференцированных зачетов и экзаменов: зачеты и дифференцированные зачеты – за счет времени, отводимого на  дисциплину,  экзамены – за счет времени, выделенного ФГОС СПО.  По дисциплинам, по которым не предусмотрены экзамены, зачеты  и дифференцированные зачеты итоговая оценка формируется по результатам   текущего контроля.
</a:t>
          </a:r>
          <a:r>
            <a:rPr lang="en-US" cap="none" sz="1200" b="0" i="0" u="none" baseline="0">
              <a:solidFill>
                <a:srgbClr val="000000"/>
              </a:solidFill>
              <a:latin typeface="Times New Roman"/>
              <a:ea typeface="Times New Roman"/>
              <a:cs typeface="Times New Roman"/>
            </a:rPr>
            <a:t>     Форма и порядок проведения государственной (итоговой) аттестации определяется Правилами организации и проведения государственной итоговой аттестации выпускников колледжа по образовательным программам среднего профессионального образования (программам подготовки специалистов среднего звена). Правила разработаны на основании «Порядка проведения государственной итоговой аттестации СПО», утвержденного приказом Минобрнауки России №968 от 16.08.2013г. Государственная (итоговая) аттестация включает подготовку и защиту выпускной квалификационной работы (дипломный проект). 
</a:t>
          </a:r>
          <a:r>
            <a:rPr lang="en-US" cap="none" sz="1200" b="0" i="0" u="none" baseline="0">
              <a:solidFill>
                <a:srgbClr val="000000"/>
              </a:solidFill>
              <a:latin typeface="Times New Roman"/>
              <a:ea typeface="Times New Roman"/>
              <a:cs typeface="Times New Roman"/>
            </a:rPr>
            <a:t>     Обязательное требование - соответствие тематики выпускной квалификационной работы содержанию  одного или  нескольких профессиональных модулей.
</a:t>
          </a:r>
          <a:r>
            <a:rPr lang="en-US" cap="none" sz="1200" b="0" i="0" u="none" baseline="0">
              <a:solidFill>
                <a:srgbClr val="000000"/>
              </a:solidFill>
              <a:latin typeface="Times New Roman"/>
              <a:ea typeface="Times New Roman"/>
              <a:cs typeface="Times New Roman"/>
            </a:rPr>
            <a:t>      К защите выпускной квалификационной работы допускаются лица, завершившие полный курс обучения по освоению программы подготовки специалистов среднего по специальности  </a:t>
          </a:r>
          <a:r>
            <a:rPr lang="en-US" cap="none" sz="1200" b="1" i="0" u="none" baseline="0">
              <a:solidFill>
                <a:srgbClr val="000000"/>
              </a:solidFill>
              <a:latin typeface="Times New Roman"/>
              <a:ea typeface="Times New Roman"/>
              <a:cs typeface="Times New Roman"/>
            </a:rPr>
            <a:t>23.02.03 Техническое обслуживание и ремонт автомобильного транспорта</a:t>
          </a:r>
          <a:r>
            <a:rPr lang="en-US" cap="none" sz="1200" b="0" i="0" u="none" baseline="0">
              <a:solidFill>
                <a:srgbClr val="000000"/>
              </a:solidFill>
              <a:latin typeface="Times New Roman"/>
              <a:ea typeface="Times New Roman"/>
              <a:cs typeface="Times New Roman"/>
            </a:rPr>
            <a:t> и успешно прошедшие все предшествующие аттестационные испытания, предусмотренные учебным планом </a:t>
          </a:r>
          <a:r>
            <a:rPr lang="en-US" cap="none" sz="1200" b="1" i="0" u="none" baseline="0">
              <a:solidFill>
                <a:srgbClr val="000000"/>
              </a:solidFill>
              <a:latin typeface="Times New Roman"/>
              <a:ea typeface="Times New Roman"/>
              <a:cs typeface="Times New Roman"/>
            </a:rPr>
            <a:t>"Ростовский - на - Дону   автотранспортный   колледж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Результаты защиты выпускной квалификационной работы определяются оценками «5-отлично», «4-хорошо», «3-удовлетворительно», «2-неудовлетворительно».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100" b="1" i="0" u="none" baseline="0">
              <a:solidFill>
                <a:srgbClr val="000000"/>
              </a:solidFill>
              <a:latin typeface="Times New Roman"/>
              <a:ea typeface="Times New Roman"/>
              <a:cs typeface="Times New Roman"/>
            </a:rPr>
            <a:t>Примечание: </a:t>
          </a:r>
          <a:r>
            <a:rPr lang="en-US" cap="none" sz="1100" b="0" i="0" u="none" baseline="0">
              <a:solidFill>
                <a:srgbClr val="000000"/>
              </a:solidFill>
              <a:latin typeface="Times New Roman"/>
              <a:ea typeface="Times New Roman"/>
              <a:cs typeface="Times New Roman"/>
            </a:rPr>
            <a:t>учебный семестр для студентов выпускного курса длится в период с 01.09.2022 по 30.06.2023 года с перерывом на каникулы с 29.12.2022 по 11.01.2023. Теоретическое обучение завершается 22.02.2023 года. Промежуточная аттестация проводится согласно графику учебного процесса в период с 13.04.23 по 19.04.2023 г.</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055;&#1086;&#1083;&#1100;&#1079;&#1086;&#1074;&#1072;&#1090;&#1077;&#1083;&#1100;\Downloads\&#1054;&#1088;&#1075;&#1072;&#1085;&#1080;&#1079;&#1072;&#1094;&#1080;&#1103;%20&#1091;&#1095;&#1077;&#1073;&#1085;&#1086;&#1075;&#1086;%20&#1087;&#1088;&#1086;&#1094;&#1077;&#1089;&#1089;&#1072;%20&#1085;&#1072;%202015-2016%20&#1091;&#1095;.&#1075;&#1086;&#1076;\&#1057;&#1087;&#1077;&#1094;.%2023.02.03\&#1059;&#1095;&#1077;&#1073;&#1085;&#1099;&#1081;%20&#1087;&#1083;&#1072;&#1085;%2023.02.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КУГ 1 курс 2011-12г"/>
      <sheetName val="Титульный лист"/>
      <sheetName val="График"/>
      <sheetName val="1 Сводные данные"/>
      <sheetName val="2 План УП "/>
      <sheetName val="3 Кабинеты"/>
      <sheetName val="4 ПЗ"/>
      <sheetName val="Консультации "/>
      <sheetName val="Лист1"/>
      <sheetName val="Лист2"/>
    </sheetNames>
    <sheetDataSet>
      <sheetData sheetId="2">
        <row r="17">
          <cell r="CD17">
            <v>33</v>
          </cell>
          <cell r="CH17">
            <v>6</v>
          </cell>
        </row>
        <row r="19">
          <cell r="CD19">
            <v>23</v>
          </cell>
          <cell r="CI19">
            <v>7</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L98"/>
  <sheetViews>
    <sheetView zoomScale="70" zoomScaleNormal="70" zoomScalePageLayoutView="0" workbookViewId="0" topLeftCell="A1">
      <pane xSplit="6" ySplit="5" topLeftCell="G6" activePane="bottomRight" state="frozen"/>
      <selection pane="topLeft" activeCell="A1" sqref="A1"/>
      <selection pane="topRight" activeCell="G1" sqref="G1"/>
      <selection pane="bottomLeft" activeCell="A6" sqref="A6"/>
      <selection pane="bottomRight" activeCell="O82" sqref="O82"/>
    </sheetView>
  </sheetViews>
  <sheetFormatPr defaultColWidth="9.00390625" defaultRowHeight="12.75"/>
  <cols>
    <col min="1" max="1" width="3.75390625" style="0" customWidth="1"/>
    <col min="3" max="3" width="35.625" style="0" customWidth="1"/>
    <col min="4" max="4" width="6.125" style="0" customWidth="1"/>
    <col min="5" max="5" width="1.75390625" style="0" customWidth="1"/>
    <col min="6" max="22" width="2.75390625" style="0" customWidth="1"/>
    <col min="23" max="23" width="1.625" style="0" customWidth="1"/>
    <col min="24" max="47" width="2.75390625" style="0" customWidth="1"/>
    <col min="48" max="48" width="3.25390625" style="0" customWidth="1"/>
    <col min="49" max="49" width="2.75390625" style="0" customWidth="1"/>
    <col min="50" max="51" width="1.75390625" style="0" customWidth="1"/>
    <col min="52" max="59" width="2.75390625" style="0" customWidth="1"/>
    <col min="60" max="60" width="2.125" style="0" customWidth="1"/>
    <col min="61" max="61" width="0.74609375" style="0" customWidth="1"/>
    <col min="62" max="62" width="4.875" style="0" customWidth="1"/>
    <col min="63" max="63" width="5.375" style="0" customWidth="1"/>
  </cols>
  <sheetData>
    <row r="1" spans="1:61" ht="59.25" customHeight="1">
      <c r="A1" s="478" t="s">
        <v>135</v>
      </c>
      <c r="B1" s="478" t="s">
        <v>0</v>
      </c>
      <c r="C1" s="496" t="s">
        <v>67</v>
      </c>
      <c r="D1" s="478" t="s">
        <v>138</v>
      </c>
      <c r="E1" s="482" t="s">
        <v>151</v>
      </c>
      <c r="F1" s="483"/>
      <c r="G1" s="479" t="s">
        <v>153</v>
      </c>
      <c r="H1" s="480"/>
      <c r="I1" s="481"/>
      <c r="J1" s="19" t="s">
        <v>152</v>
      </c>
      <c r="K1" s="479" t="s">
        <v>157</v>
      </c>
      <c r="L1" s="480"/>
      <c r="M1" s="480"/>
      <c r="N1" s="481"/>
      <c r="O1" s="19" t="s">
        <v>159</v>
      </c>
      <c r="P1" s="479" t="s">
        <v>158</v>
      </c>
      <c r="Q1" s="480"/>
      <c r="R1" s="481"/>
      <c r="S1" s="28" t="s">
        <v>160</v>
      </c>
      <c r="T1" s="479" t="s">
        <v>161</v>
      </c>
      <c r="U1" s="480"/>
      <c r="V1" s="480"/>
      <c r="W1" s="481"/>
      <c r="X1" s="19" t="s">
        <v>162</v>
      </c>
      <c r="Y1" s="479" t="s">
        <v>163</v>
      </c>
      <c r="Z1" s="480"/>
      <c r="AA1" s="480"/>
      <c r="AB1" s="481"/>
      <c r="AC1" s="19" t="s">
        <v>164</v>
      </c>
      <c r="AD1" s="479" t="s">
        <v>165</v>
      </c>
      <c r="AE1" s="480"/>
      <c r="AF1" s="481"/>
      <c r="AG1" s="19" t="s">
        <v>166</v>
      </c>
      <c r="AH1" s="479" t="s">
        <v>167</v>
      </c>
      <c r="AI1" s="480"/>
      <c r="AJ1" s="481"/>
      <c r="AK1" s="19" t="s">
        <v>168</v>
      </c>
      <c r="AL1" s="479" t="s">
        <v>169</v>
      </c>
      <c r="AM1" s="480"/>
      <c r="AN1" s="480"/>
      <c r="AO1" s="481"/>
      <c r="AP1" s="19" t="s">
        <v>170</v>
      </c>
      <c r="AQ1" s="479" t="s">
        <v>171</v>
      </c>
      <c r="AR1" s="480"/>
      <c r="AS1" s="481"/>
      <c r="AT1" s="28" t="s">
        <v>172</v>
      </c>
      <c r="AU1" s="479" t="s">
        <v>173</v>
      </c>
      <c r="AV1" s="480"/>
      <c r="AW1" s="481"/>
      <c r="AX1" s="482" t="s">
        <v>174</v>
      </c>
      <c r="AY1" s="483"/>
      <c r="AZ1" s="479" t="s">
        <v>175</v>
      </c>
      <c r="BA1" s="480"/>
      <c r="BB1" s="480"/>
      <c r="BC1" s="481"/>
      <c r="BD1" s="19" t="s">
        <v>176</v>
      </c>
      <c r="BE1" s="479" t="s">
        <v>177</v>
      </c>
      <c r="BF1" s="480"/>
      <c r="BG1" s="481"/>
      <c r="BH1" s="494" t="s">
        <v>178</v>
      </c>
      <c r="BI1" s="495"/>
    </row>
    <row r="2" spans="1:61" ht="12.75">
      <c r="A2" s="478"/>
      <c r="B2" s="478"/>
      <c r="C2" s="496"/>
      <c r="D2" s="478"/>
      <c r="E2" s="484" t="s">
        <v>140</v>
      </c>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485"/>
      <c r="AN2" s="485"/>
      <c r="AO2" s="485"/>
      <c r="AP2" s="485"/>
      <c r="AQ2" s="485"/>
      <c r="AR2" s="485"/>
      <c r="AS2" s="485"/>
      <c r="AT2" s="485"/>
      <c r="AU2" s="485"/>
      <c r="AV2" s="485"/>
      <c r="AW2" s="485"/>
      <c r="AX2" s="485"/>
      <c r="AY2" s="485"/>
      <c r="AZ2" s="485"/>
      <c r="BA2" s="485"/>
      <c r="BB2" s="485"/>
      <c r="BC2" s="485"/>
      <c r="BD2" s="485"/>
      <c r="BE2" s="485"/>
      <c r="BF2" s="485"/>
      <c r="BG2" s="485"/>
      <c r="BH2" s="485"/>
      <c r="BI2" s="486"/>
    </row>
    <row r="3" spans="1:61" ht="12.75">
      <c r="A3" s="478"/>
      <c r="B3" s="478"/>
      <c r="C3" s="496"/>
      <c r="D3" s="478"/>
      <c r="E3" s="487">
        <v>35</v>
      </c>
      <c r="F3" s="488"/>
      <c r="G3" s="63">
        <v>36</v>
      </c>
      <c r="H3" s="63">
        <v>37</v>
      </c>
      <c r="I3" s="63">
        <v>38</v>
      </c>
      <c r="J3" s="63">
        <v>39</v>
      </c>
      <c r="K3" s="63">
        <v>40</v>
      </c>
      <c r="L3" s="63">
        <v>41</v>
      </c>
      <c r="M3" s="63">
        <v>42</v>
      </c>
      <c r="N3" s="63">
        <v>43</v>
      </c>
      <c r="O3" s="63">
        <v>44</v>
      </c>
      <c r="P3" s="63">
        <v>45</v>
      </c>
      <c r="Q3" s="63">
        <v>46</v>
      </c>
      <c r="R3" s="63">
        <v>47</v>
      </c>
      <c r="S3" s="63">
        <v>48</v>
      </c>
      <c r="T3" s="63">
        <v>49</v>
      </c>
      <c r="U3" s="63">
        <v>50</v>
      </c>
      <c r="V3" s="487">
        <v>51</v>
      </c>
      <c r="W3" s="488"/>
      <c r="X3" s="63">
        <v>52</v>
      </c>
      <c r="Y3" s="64" t="s">
        <v>141</v>
      </c>
      <c r="Z3" s="64" t="s">
        <v>142</v>
      </c>
      <c r="AA3" s="64" t="s">
        <v>143</v>
      </c>
      <c r="AB3" s="64" t="s">
        <v>144</v>
      </c>
      <c r="AC3" s="64" t="s">
        <v>145</v>
      </c>
      <c r="AD3" s="64" t="s">
        <v>146</v>
      </c>
      <c r="AE3" s="64" t="s">
        <v>147</v>
      </c>
      <c r="AF3" s="64" t="s">
        <v>148</v>
      </c>
      <c r="AG3" s="64" t="s">
        <v>149</v>
      </c>
      <c r="AH3" s="65" t="s">
        <v>150</v>
      </c>
      <c r="AI3" s="65">
        <v>11</v>
      </c>
      <c r="AJ3" s="65">
        <v>12</v>
      </c>
      <c r="AK3" s="65">
        <v>13</v>
      </c>
      <c r="AL3" s="65">
        <v>14</v>
      </c>
      <c r="AM3" s="65">
        <v>15</v>
      </c>
      <c r="AN3" s="65">
        <v>16</v>
      </c>
      <c r="AO3" s="65">
        <v>17</v>
      </c>
      <c r="AP3" s="65">
        <v>18</v>
      </c>
      <c r="AQ3" s="65">
        <v>19</v>
      </c>
      <c r="AR3" s="65">
        <v>20</v>
      </c>
      <c r="AS3" s="65">
        <v>21</v>
      </c>
      <c r="AT3" s="65">
        <v>22</v>
      </c>
      <c r="AU3" s="65">
        <v>23</v>
      </c>
      <c r="AV3" s="66">
        <v>24</v>
      </c>
      <c r="AW3" s="65">
        <v>25</v>
      </c>
      <c r="AX3" s="492">
        <v>26</v>
      </c>
      <c r="AY3" s="493"/>
      <c r="AZ3" s="65">
        <v>27</v>
      </c>
      <c r="BA3" s="65">
        <v>28</v>
      </c>
      <c r="BB3" s="65">
        <v>29</v>
      </c>
      <c r="BC3" s="65">
        <v>30</v>
      </c>
      <c r="BD3" s="65">
        <v>31</v>
      </c>
      <c r="BE3" s="65">
        <v>32</v>
      </c>
      <c r="BF3" s="65">
        <v>33</v>
      </c>
      <c r="BG3" s="65">
        <v>34</v>
      </c>
      <c r="BH3" s="492">
        <v>35</v>
      </c>
      <c r="BI3" s="493"/>
    </row>
    <row r="4" spans="1:61" ht="12.75">
      <c r="A4" s="478"/>
      <c r="B4" s="478"/>
      <c r="C4" s="496"/>
      <c r="D4" s="478"/>
      <c r="E4" s="489" t="s">
        <v>139</v>
      </c>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0"/>
      <c r="AM4" s="490"/>
      <c r="AN4" s="490"/>
      <c r="AO4" s="490"/>
      <c r="AP4" s="490"/>
      <c r="AQ4" s="490"/>
      <c r="AR4" s="490"/>
      <c r="AS4" s="490"/>
      <c r="AT4" s="490"/>
      <c r="AU4" s="490"/>
      <c r="AV4" s="490"/>
      <c r="AW4" s="490"/>
      <c r="AX4" s="490"/>
      <c r="AY4" s="490"/>
      <c r="AZ4" s="490"/>
      <c r="BA4" s="490"/>
      <c r="BB4" s="490"/>
      <c r="BC4" s="490"/>
      <c r="BD4" s="490"/>
      <c r="BE4" s="490"/>
      <c r="BF4" s="490"/>
      <c r="BG4" s="490"/>
      <c r="BH4" s="490"/>
      <c r="BI4" s="491"/>
    </row>
    <row r="5" spans="1:61" ht="0" customHeight="1" hidden="1">
      <c r="A5" s="478"/>
      <c r="B5" s="478"/>
      <c r="C5" s="496"/>
      <c r="D5" s="478"/>
      <c r="E5" s="30"/>
      <c r="F5" s="30"/>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2"/>
      <c r="BI5" s="29"/>
    </row>
    <row r="6" spans="1:61" ht="12.75">
      <c r="A6" s="478"/>
      <c r="B6" s="478"/>
      <c r="C6" s="496"/>
      <c r="D6" s="478"/>
      <c r="E6" s="487">
        <v>1</v>
      </c>
      <c r="F6" s="488"/>
      <c r="G6" s="63">
        <v>2</v>
      </c>
      <c r="H6" s="63">
        <v>3</v>
      </c>
      <c r="I6" s="63">
        <v>4</v>
      </c>
      <c r="J6" s="63">
        <v>5</v>
      </c>
      <c r="K6" s="63">
        <v>6</v>
      </c>
      <c r="L6" s="63">
        <v>7</v>
      </c>
      <c r="M6" s="63">
        <v>8</v>
      </c>
      <c r="N6" s="63">
        <v>9</v>
      </c>
      <c r="O6" s="63">
        <v>10</v>
      </c>
      <c r="P6" s="63">
        <v>11</v>
      </c>
      <c r="Q6" s="63">
        <v>12</v>
      </c>
      <c r="R6" s="63">
        <v>13</v>
      </c>
      <c r="S6" s="63">
        <v>14</v>
      </c>
      <c r="T6" s="63">
        <v>15</v>
      </c>
      <c r="U6" s="63">
        <v>16</v>
      </c>
      <c r="V6" s="487">
        <v>17</v>
      </c>
      <c r="W6" s="488"/>
      <c r="X6" s="63">
        <v>18</v>
      </c>
      <c r="Y6" s="63">
        <v>19</v>
      </c>
      <c r="Z6" s="63">
        <v>20</v>
      </c>
      <c r="AA6" s="63">
        <v>21</v>
      </c>
      <c r="AB6" s="63">
        <v>22</v>
      </c>
      <c r="AC6" s="63">
        <v>23</v>
      </c>
      <c r="AD6" s="63">
        <v>24</v>
      </c>
      <c r="AE6" s="63">
        <v>25</v>
      </c>
      <c r="AF6" s="63">
        <v>26</v>
      </c>
      <c r="AG6" s="63">
        <v>27</v>
      </c>
      <c r="AH6" s="63">
        <v>28</v>
      </c>
      <c r="AI6" s="63">
        <v>29</v>
      </c>
      <c r="AJ6" s="63">
        <v>30</v>
      </c>
      <c r="AK6" s="63">
        <v>31</v>
      </c>
      <c r="AL6" s="63">
        <v>32</v>
      </c>
      <c r="AM6" s="63">
        <v>33</v>
      </c>
      <c r="AN6" s="63">
        <v>34</v>
      </c>
      <c r="AO6" s="63">
        <v>35</v>
      </c>
      <c r="AP6" s="63">
        <v>36</v>
      </c>
      <c r="AQ6" s="63">
        <v>37</v>
      </c>
      <c r="AR6" s="63">
        <v>38</v>
      </c>
      <c r="AS6" s="63">
        <v>39</v>
      </c>
      <c r="AT6" s="63">
        <v>40</v>
      </c>
      <c r="AU6" s="63">
        <v>41</v>
      </c>
      <c r="AV6" s="62">
        <v>42</v>
      </c>
      <c r="AW6" s="63">
        <v>43</v>
      </c>
      <c r="AX6" s="487">
        <v>44</v>
      </c>
      <c r="AY6" s="488"/>
      <c r="AZ6" s="63">
        <v>45</v>
      </c>
      <c r="BA6" s="63">
        <v>46</v>
      </c>
      <c r="BB6" s="63">
        <v>47</v>
      </c>
      <c r="BC6" s="63">
        <v>48</v>
      </c>
      <c r="BD6" s="63">
        <v>49</v>
      </c>
      <c r="BE6" s="63">
        <v>50</v>
      </c>
      <c r="BF6" s="63">
        <v>51</v>
      </c>
      <c r="BG6" s="63">
        <v>52</v>
      </c>
      <c r="BH6" s="487">
        <v>53</v>
      </c>
      <c r="BI6" s="488"/>
    </row>
    <row r="7" spans="1:64" ht="12" customHeight="1">
      <c r="A7" s="467" t="s">
        <v>52</v>
      </c>
      <c r="B7" s="497" t="s">
        <v>80</v>
      </c>
      <c r="C7" s="472" t="s">
        <v>81</v>
      </c>
      <c r="D7" s="22" t="s">
        <v>136</v>
      </c>
      <c r="E7" s="34"/>
      <c r="F7" s="67">
        <f>F9+F29</f>
        <v>18</v>
      </c>
      <c r="G7" s="67">
        <f aca="true" t="shared" si="0" ref="G7:V8">G9+G29</f>
        <v>36</v>
      </c>
      <c r="H7" s="67">
        <f t="shared" si="0"/>
        <v>36</v>
      </c>
      <c r="I7" s="67">
        <f t="shared" si="0"/>
        <v>36</v>
      </c>
      <c r="J7" s="67">
        <f t="shared" si="0"/>
        <v>36</v>
      </c>
      <c r="K7" s="67">
        <f t="shared" si="0"/>
        <v>36</v>
      </c>
      <c r="L7" s="67">
        <f t="shared" si="0"/>
        <v>36</v>
      </c>
      <c r="M7" s="67">
        <f t="shared" si="0"/>
        <v>36</v>
      </c>
      <c r="N7" s="67">
        <f t="shared" si="0"/>
        <v>36</v>
      </c>
      <c r="O7" s="67">
        <f t="shared" si="0"/>
        <v>36</v>
      </c>
      <c r="P7" s="67">
        <f t="shared" si="0"/>
        <v>36</v>
      </c>
      <c r="Q7" s="67">
        <f t="shared" si="0"/>
        <v>36</v>
      </c>
      <c r="R7" s="67">
        <f t="shared" si="0"/>
        <v>36</v>
      </c>
      <c r="S7" s="67">
        <f t="shared" si="0"/>
        <v>36</v>
      </c>
      <c r="T7" s="67">
        <f t="shared" si="0"/>
        <v>36</v>
      </c>
      <c r="U7" s="67">
        <f t="shared" si="0"/>
        <v>36</v>
      </c>
      <c r="V7" s="67">
        <f>V9+V29</f>
        <v>18</v>
      </c>
      <c r="W7" s="68"/>
      <c r="X7" s="69">
        <v>0</v>
      </c>
      <c r="Y7" s="69">
        <v>0</v>
      </c>
      <c r="Z7" s="67">
        <f aca="true" t="shared" si="1" ref="Z7:AV8">Z9+Z29</f>
        <v>36</v>
      </c>
      <c r="AA7" s="67">
        <f t="shared" si="1"/>
        <v>36</v>
      </c>
      <c r="AB7" s="67">
        <f t="shared" si="1"/>
        <v>36</v>
      </c>
      <c r="AC7" s="67">
        <f t="shared" si="1"/>
        <v>36</v>
      </c>
      <c r="AD7" s="67">
        <f t="shared" si="1"/>
        <v>36</v>
      </c>
      <c r="AE7" s="67">
        <f t="shared" si="1"/>
        <v>36</v>
      </c>
      <c r="AF7" s="67">
        <f t="shared" si="1"/>
        <v>36</v>
      </c>
      <c r="AG7" s="67">
        <f t="shared" si="1"/>
        <v>36</v>
      </c>
      <c r="AH7" s="67">
        <f t="shared" si="1"/>
        <v>36</v>
      </c>
      <c r="AI7" s="67">
        <f t="shared" si="1"/>
        <v>36</v>
      </c>
      <c r="AJ7" s="67">
        <f t="shared" si="1"/>
        <v>36</v>
      </c>
      <c r="AK7" s="67">
        <f t="shared" si="1"/>
        <v>36</v>
      </c>
      <c r="AL7" s="67">
        <f t="shared" si="1"/>
        <v>36</v>
      </c>
      <c r="AM7" s="67">
        <f t="shared" si="1"/>
        <v>36</v>
      </c>
      <c r="AN7" s="67">
        <f t="shared" si="1"/>
        <v>36</v>
      </c>
      <c r="AO7" s="67">
        <f t="shared" si="1"/>
        <v>36</v>
      </c>
      <c r="AP7" s="67">
        <f t="shared" si="1"/>
        <v>36</v>
      </c>
      <c r="AQ7" s="67">
        <f t="shared" si="1"/>
        <v>36</v>
      </c>
      <c r="AR7" s="67">
        <f t="shared" si="1"/>
        <v>36</v>
      </c>
      <c r="AS7" s="67">
        <f t="shared" si="1"/>
        <v>36</v>
      </c>
      <c r="AT7" s="67">
        <f t="shared" si="1"/>
        <v>36</v>
      </c>
      <c r="AU7" s="67">
        <f t="shared" si="1"/>
        <v>36</v>
      </c>
      <c r="AV7" s="67">
        <f t="shared" si="1"/>
        <v>36</v>
      </c>
      <c r="AW7" s="15"/>
      <c r="AX7" s="46"/>
      <c r="AY7" s="41">
        <v>0</v>
      </c>
      <c r="AZ7" s="35">
        <v>0</v>
      </c>
      <c r="BA7" s="35">
        <v>0</v>
      </c>
      <c r="BB7" s="35">
        <v>0</v>
      </c>
      <c r="BC7" s="35">
        <v>0</v>
      </c>
      <c r="BD7" s="35">
        <v>0</v>
      </c>
      <c r="BE7" s="35">
        <v>0</v>
      </c>
      <c r="BF7" s="35">
        <v>0</v>
      </c>
      <c r="BG7" s="35">
        <v>0</v>
      </c>
      <c r="BH7" s="37">
        <v>0</v>
      </c>
      <c r="BI7" s="23"/>
      <c r="BJ7">
        <f aca="true" t="shared" si="2" ref="BJ7:BJ36">SUM(F7:W7)</f>
        <v>576</v>
      </c>
      <c r="BK7">
        <f>SUM(Z7:AV7)</f>
        <v>828</v>
      </c>
      <c r="BL7">
        <f aca="true" t="shared" si="3" ref="BL7:BL36">SUM(BJ7:BK7)</f>
        <v>1404</v>
      </c>
    </row>
    <row r="8" spans="1:64" ht="12" customHeight="1">
      <c r="A8" s="468"/>
      <c r="B8" s="498"/>
      <c r="C8" s="473"/>
      <c r="D8" s="22" t="s">
        <v>137</v>
      </c>
      <c r="E8" s="35"/>
      <c r="F8" s="70">
        <f>F10+F30</f>
        <v>5</v>
      </c>
      <c r="G8" s="70">
        <f t="shared" si="0"/>
        <v>10</v>
      </c>
      <c r="H8" s="70">
        <f t="shared" si="0"/>
        <v>9</v>
      </c>
      <c r="I8" s="70">
        <f t="shared" si="0"/>
        <v>11</v>
      </c>
      <c r="J8" s="70">
        <f t="shared" si="0"/>
        <v>9</v>
      </c>
      <c r="K8" s="70">
        <f t="shared" si="0"/>
        <v>12</v>
      </c>
      <c r="L8" s="70">
        <f t="shared" si="0"/>
        <v>10</v>
      </c>
      <c r="M8" s="70">
        <f t="shared" si="0"/>
        <v>11</v>
      </c>
      <c r="N8" s="70">
        <f t="shared" si="0"/>
        <v>11</v>
      </c>
      <c r="O8" s="70">
        <f t="shared" si="0"/>
        <v>13</v>
      </c>
      <c r="P8" s="70">
        <f t="shared" si="0"/>
        <v>10</v>
      </c>
      <c r="Q8" s="70">
        <f t="shared" si="0"/>
        <v>14</v>
      </c>
      <c r="R8" s="70">
        <f t="shared" si="0"/>
        <v>12</v>
      </c>
      <c r="S8" s="70">
        <f t="shared" si="0"/>
        <v>14</v>
      </c>
      <c r="T8" s="70">
        <f t="shared" si="0"/>
        <v>13</v>
      </c>
      <c r="U8" s="70">
        <f t="shared" si="0"/>
        <v>14</v>
      </c>
      <c r="V8" s="70">
        <f t="shared" si="0"/>
        <v>8</v>
      </c>
      <c r="W8" s="71"/>
      <c r="X8" s="69">
        <v>0</v>
      </c>
      <c r="Y8" s="69">
        <v>0</v>
      </c>
      <c r="Z8" s="70">
        <f t="shared" si="1"/>
        <v>6</v>
      </c>
      <c r="AA8" s="70">
        <f t="shared" si="1"/>
        <v>10</v>
      </c>
      <c r="AB8" s="70">
        <f t="shared" si="1"/>
        <v>8</v>
      </c>
      <c r="AC8" s="70">
        <f t="shared" si="1"/>
        <v>12</v>
      </c>
      <c r="AD8" s="70">
        <f t="shared" si="1"/>
        <v>9</v>
      </c>
      <c r="AE8" s="70">
        <f t="shared" si="1"/>
        <v>12</v>
      </c>
      <c r="AF8" s="70">
        <f t="shared" si="1"/>
        <v>10</v>
      </c>
      <c r="AG8" s="70">
        <f t="shared" si="1"/>
        <v>12</v>
      </c>
      <c r="AH8" s="70">
        <f t="shared" si="1"/>
        <v>10</v>
      </c>
      <c r="AI8" s="70">
        <f t="shared" si="1"/>
        <v>13</v>
      </c>
      <c r="AJ8" s="70">
        <f t="shared" si="1"/>
        <v>10</v>
      </c>
      <c r="AK8" s="70">
        <f t="shared" si="1"/>
        <v>12</v>
      </c>
      <c r="AL8" s="70">
        <f t="shared" si="1"/>
        <v>11</v>
      </c>
      <c r="AM8" s="70">
        <f t="shared" si="1"/>
        <v>13</v>
      </c>
      <c r="AN8" s="70">
        <f t="shared" si="1"/>
        <v>11</v>
      </c>
      <c r="AO8" s="70">
        <f t="shared" si="1"/>
        <v>14</v>
      </c>
      <c r="AP8" s="70">
        <f t="shared" si="1"/>
        <v>12</v>
      </c>
      <c r="AQ8" s="70">
        <f t="shared" si="1"/>
        <v>14</v>
      </c>
      <c r="AR8" s="70">
        <f t="shared" si="1"/>
        <v>12</v>
      </c>
      <c r="AS8" s="70">
        <f t="shared" si="1"/>
        <v>13</v>
      </c>
      <c r="AT8" s="70">
        <f t="shared" si="1"/>
        <v>12</v>
      </c>
      <c r="AU8" s="70">
        <f t="shared" si="1"/>
        <v>13</v>
      </c>
      <c r="AV8" s="70">
        <f t="shared" si="1"/>
        <v>11</v>
      </c>
      <c r="AW8" s="15"/>
      <c r="AX8" s="46"/>
      <c r="AY8" s="41">
        <v>0</v>
      </c>
      <c r="AZ8" s="35">
        <v>0</v>
      </c>
      <c r="BA8" s="35">
        <v>0</v>
      </c>
      <c r="BB8" s="35">
        <v>0</v>
      </c>
      <c r="BC8" s="35">
        <v>0</v>
      </c>
      <c r="BD8" s="35">
        <v>0</v>
      </c>
      <c r="BE8" s="35">
        <v>0</v>
      </c>
      <c r="BF8" s="35">
        <v>0</v>
      </c>
      <c r="BG8" s="35">
        <v>0</v>
      </c>
      <c r="BH8" s="35">
        <v>0</v>
      </c>
      <c r="BI8" s="23"/>
      <c r="BJ8">
        <f t="shared" si="2"/>
        <v>186</v>
      </c>
      <c r="BK8">
        <f aca="true" t="shared" si="4" ref="BK8:BK36">SUM(Z8:AV8)</f>
        <v>260</v>
      </c>
      <c r="BL8">
        <f t="shared" si="3"/>
        <v>446</v>
      </c>
    </row>
    <row r="9" spans="1:64" ht="12" customHeight="1">
      <c r="A9" s="468"/>
      <c r="B9" s="458" t="s">
        <v>82</v>
      </c>
      <c r="C9" s="499" t="s">
        <v>57</v>
      </c>
      <c r="D9" s="5" t="s">
        <v>136</v>
      </c>
      <c r="E9" s="35"/>
      <c r="F9" s="72">
        <v>10</v>
      </c>
      <c r="G9" s="72">
        <f aca="true" t="shared" si="5" ref="G9:U10">G11+G13+G15+G17+G19+G21+G23+G25+G27</f>
        <v>20</v>
      </c>
      <c r="H9" s="72">
        <f t="shared" si="5"/>
        <v>20</v>
      </c>
      <c r="I9" s="72">
        <f t="shared" si="5"/>
        <v>20</v>
      </c>
      <c r="J9" s="72">
        <f t="shared" si="5"/>
        <v>20</v>
      </c>
      <c r="K9" s="72">
        <f t="shared" si="5"/>
        <v>20</v>
      </c>
      <c r="L9" s="72">
        <f t="shared" si="5"/>
        <v>20</v>
      </c>
      <c r="M9" s="72">
        <f t="shared" si="5"/>
        <v>20</v>
      </c>
      <c r="N9" s="72">
        <f t="shared" si="5"/>
        <v>20</v>
      </c>
      <c r="O9" s="72">
        <f t="shared" si="5"/>
        <v>20</v>
      </c>
      <c r="P9" s="72">
        <f t="shared" si="5"/>
        <v>20</v>
      </c>
      <c r="Q9" s="72">
        <f t="shared" si="5"/>
        <v>20</v>
      </c>
      <c r="R9" s="72">
        <f t="shared" si="5"/>
        <v>20</v>
      </c>
      <c r="S9" s="72">
        <f t="shared" si="5"/>
        <v>20</v>
      </c>
      <c r="T9" s="72">
        <f t="shared" si="5"/>
        <v>20</v>
      </c>
      <c r="U9" s="72">
        <f t="shared" si="5"/>
        <v>20</v>
      </c>
      <c r="V9" s="72">
        <f>V11+V13+V15+V17+V19+V21+V23+V25+V27</f>
        <v>10</v>
      </c>
      <c r="W9" s="71"/>
      <c r="X9" s="69">
        <v>0</v>
      </c>
      <c r="Y9" s="69">
        <v>0</v>
      </c>
      <c r="Z9" s="72">
        <f aca="true" t="shared" si="6" ref="Z9:AV10">Z11+Z13+Z15+Z17+Z19+Z21+Z23+Z25+Z27</f>
        <v>20</v>
      </c>
      <c r="AA9" s="72">
        <f t="shared" si="6"/>
        <v>20</v>
      </c>
      <c r="AB9" s="72">
        <f t="shared" si="6"/>
        <v>20</v>
      </c>
      <c r="AC9" s="72">
        <f t="shared" si="6"/>
        <v>20</v>
      </c>
      <c r="AD9" s="72">
        <f t="shared" si="6"/>
        <v>20</v>
      </c>
      <c r="AE9" s="72">
        <f t="shared" si="6"/>
        <v>20</v>
      </c>
      <c r="AF9" s="72">
        <f t="shared" si="6"/>
        <v>20</v>
      </c>
      <c r="AG9" s="72">
        <f t="shared" si="6"/>
        <v>20</v>
      </c>
      <c r="AH9" s="72">
        <f t="shared" si="6"/>
        <v>20</v>
      </c>
      <c r="AI9" s="72">
        <f t="shared" si="6"/>
        <v>20</v>
      </c>
      <c r="AJ9" s="72">
        <f t="shared" si="6"/>
        <v>20</v>
      </c>
      <c r="AK9" s="72">
        <f t="shared" si="6"/>
        <v>20</v>
      </c>
      <c r="AL9" s="72">
        <f t="shared" si="6"/>
        <v>20</v>
      </c>
      <c r="AM9" s="72">
        <f t="shared" si="6"/>
        <v>20</v>
      </c>
      <c r="AN9" s="72">
        <f t="shared" si="6"/>
        <v>20</v>
      </c>
      <c r="AO9" s="72">
        <f t="shared" si="6"/>
        <v>20</v>
      </c>
      <c r="AP9" s="72">
        <f t="shared" si="6"/>
        <v>20</v>
      </c>
      <c r="AQ9" s="72">
        <f t="shared" si="6"/>
        <v>20</v>
      </c>
      <c r="AR9" s="72">
        <f t="shared" si="6"/>
        <v>20</v>
      </c>
      <c r="AS9" s="72">
        <f t="shared" si="6"/>
        <v>20</v>
      </c>
      <c r="AT9" s="72">
        <f t="shared" si="6"/>
        <v>20</v>
      </c>
      <c r="AU9" s="72">
        <f t="shared" si="6"/>
        <v>20</v>
      </c>
      <c r="AV9" s="72">
        <f t="shared" si="6"/>
        <v>20</v>
      </c>
      <c r="AW9" s="15"/>
      <c r="AX9" s="46"/>
      <c r="AY9" s="41">
        <v>0</v>
      </c>
      <c r="AZ9" s="35">
        <v>0</v>
      </c>
      <c r="BA9" s="35">
        <v>0</v>
      </c>
      <c r="BB9" s="35">
        <v>0</v>
      </c>
      <c r="BC9" s="35">
        <v>0</v>
      </c>
      <c r="BD9" s="35">
        <v>0</v>
      </c>
      <c r="BE9" s="35">
        <v>0</v>
      </c>
      <c r="BF9" s="35">
        <v>0</v>
      </c>
      <c r="BG9" s="35">
        <v>0</v>
      </c>
      <c r="BH9" s="35">
        <v>0</v>
      </c>
      <c r="BI9" s="14"/>
      <c r="BJ9">
        <f t="shared" si="2"/>
        <v>320</v>
      </c>
      <c r="BK9">
        <f t="shared" si="4"/>
        <v>460</v>
      </c>
      <c r="BL9">
        <f t="shared" si="3"/>
        <v>780</v>
      </c>
    </row>
    <row r="10" spans="1:64" ht="12" customHeight="1">
      <c r="A10" s="468"/>
      <c r="B10" s="459"/>
      <c r="C10" s="500"/>
      <c r="D10" s="5" t="s">
        <v>137</v>
      </c>
      <c r="E10" s="35"/>
      <c r="F10" s="72">
        <f>F12+F14+F16+F18+F20+F22+F24+F26+F28</f>
        <v>2</v>
      </c>
      <c r="G10" s="72">
        <f t="shared" si="5"/>
        <v>5</v>
      </c>
      <c r="H10" s="72">
        <f t="shared" si="5"/>
        <v>6</v>
      </c>
      <c r="I10" s="72">
        <f t="shared" si="5"/>
        <v>6</v>
      </c>
      <c r="J10" s="72">
        <f t="shared" si="5"/>
        <v>5</v>
      </c>
      <c r="K10" s="72">
        <f t="shared" si="5"/>
        <v>7</v>
      </c>
      <c r="L10" s="72">
        <f t="shared" si="5"/>
        <v>6</v>
      </c>
      <c r="M10" s="72">
        <f t="shared" si="5"/>
        <v>6</v>
      </c>
      <c r="N10" s="72">
        <f t="shared" si="5"/>
        <v>6</v>
      </c>
      <c r="O10" s="72">
        <f t="shared" si="5"/>
        <v>7</v>
      </c>
      <c r="P10" s="72">
        <f t="shared" si="5"/>
        <v>5</v>
      </c>
      <c r="Q10" s="72">
        <f t="shared" si="5"/>
        <v>8</v>
      </c>
      <c r="R10" s="72">
        <f t="shared" si="5"/>
        <v>7</v>
      </c>
      <c r="S10" s="72">
        <f t="shared" si="5"/>
        <v>8</v>
      </c>
      <c r="T10" s="72">
        <f t="shared" si="5"/>
        <v>8</v>
      </c>
      <c r="U10" s="72">
        <f t="shared" si="5"/>
        <v>8</v>
      </c>
      <c r="V10" s="72">
        <f>V12+V14+V16+V18+V20+V22+V24+V26+V28</f>
        <v>4</v>
      </c>
      <c r="W10" s="71"/>
      <c r="X10" s="69">
        <v>0</v>
      </c>
      <c r="Y10" s="69">
        <v>0</v>
      </c>
      <c r="Z10" s="72">
        <f t="shared" si="6"/>
        <v>3</v>
      </c>
      <c r="AA10" s="72">
        <f t="shared" si="6"/>
        <v>5</v>
      </c>
      <c r="AB10" s="72">
        <f t="shared" si="6"/>
        <v>4</v>
      </c>
      <c r="AC10" s="72">
        <f t="shared" si="6"/>
        <v>6</v>
      </c>
      <c r="AD10" s="72">
        <f t="shared" si="6"/>
        <v>5</v>
      </c>
      <c r="AE10" s="72">
        <f t="shared" si="6"/>
        <v>6</v>
      </c>
      <c r="AF10" s="72">
        <f t="shared" si="6"/>
        <v>6</v>
      </c>
      <c r="AG10" s="72">
        <f t="shared" si="6"/>
        <v>6</v>
      </c>
      <c r="AH10" s="72">
        <f t="shared" si="6"/>
        <v>6</v>
      </c>
      <c r="AI10" s="72">
        <f t="shared" si="6"/>
        <v>7</v>
      </c>
      <c r="AJ10" s="72">
        <f t="shared" si="6"/>
        <v>6</v>
      </c>
      <c r="AK10" s="72">
        <f t="shared" si="6"/>
        <v>6</v>
      </c>
      <c r="AL10" s="72">
        <f t="shared" si="6"/>
        <v>7</v>
      </c>
      <c r="AM10" s="72">
        <f t="shared" si="6"/>
        <v>7</v>
      </c>
      <c r="AN10" s="72">
        <f t="shared" si="6"/>
        <v>7</v>
      </c>
      <c r="AO10" s="72">
        <f t="shared" si="6"/>
        <v>8</v>
      </c>
      <c r="AP10" s="72">
        <f t="shared" si="6"/>
        <v>7</v>
      </c>
      <c r="AQ10" s="72">
        <f t="shared" si="6"/>
        <v>8</v>
      </c>
      <c r="AR10" s="72">
        <f t="shared" si="6"/>
        <v>7</v>
      </c>
      <c r="AS10" s="72">
        <f t="shared" si="6"/>
        <v>7</v>
      </c>
      <c r="AT10" s="72">
        <f t="shared" si="6"/>
        <v>7</v>
      </c>
      <c r="AU10" s="72">
        <f t="shared" si="6"/>
        <v>7</v>
      </c>
      <c r="AV10" s="72">
        <f t="shared" si="6"/>
        <v>6</v>
      </c>
      <c r="AW10" s="15"/>
      <c r="AX10" s="46"/>
      <c r="AY10" s="41">
        <v>0</v>
      </c>
      <c r="AZ10" s="35">
        <v>0</v>
      </c>
      <c r="BA10" s="35">
        <v>0</v>
      </c>
      <c r="BB10" s="35">
        <v>0</v>
      </c>
      <c r="BC10" s="35">
        <v>0</v>
      </c>
      <c r="BD10" s="35">
        <v>0</v>
      </c>
      <c r="BE10" s="35">
        <v>0</v>
      </c>
      <c r="BF10" s="35">
        <v>0</v>
      </c>
      <c r="BG10" s="35">
        <v>0</v>
      </c>
      <c r="BH10" s="35">
        <v>0</v>
      </c>
      <c r="BI10" s="14"/>
      <c r="BJ10">
        <f t="shared" si="2"/>
        <v>104</v>
      </c>
      <c r="BK10">
        <f t="shared" si="4"/>
        <v>144</v>
      </c>
      <c r="BL10">
        <f t="shared" si="3"/>
        <v>248</v>
      </c>
    </row>
    <row r="11" spans="1:64" ht="12" customHeight="1">
      <c r="A11" s="468"/>
      <c r="B11" s="444" t="s">
        <v>83</v>
      </c>
      <c r="C11" s="444" t="s">
        <v>58</v>
      </c>
      <c r="D11" s="5" t="s">
        <v>136</v>
      </c>
      <c r="E11" s="34"/>
      <c r="F11" s="73">
        <v>1</v>
      </c>
      <c r="G11" s="73">
        <v>2</v>
      </c>
      <c r="H11" s="73">
        <v>2</v>
      </c>
      <c r="I11" s="73">
        <v>2</v>
      </c>
      <c r="J11" s="73">
        <v>2</v>
      </c>
      <c r="K11" s="73">
        <v>2</v>
      </c>
      <c r="L11" s="73">
        <v>2</v>
      </c>
      <c r="M11" s="73">
        <v>2</v>
      </c>
      <c r="N11" s="73">
        <v>2</v>
      </c>
      <c r="O11" s="73">
        <v>2</v>
      </c>
      <c r="P11" s="73">
        <v>2</v>
      </c>
      <c r="Q11" s="73">
        <v>2</v>
      </c>
      <c r="R11" s="73">
        <v>2</v>
      </c>
      <c r="S11" s="73">
        <v>2</v>
      </c>
      <c r="T11" s="73">
        <v>2</v>
      </c>
      <c r="U11" s="73">
        <v>2</v>
      </c>
      <c r="V11" s="73">
        <v>1</v>
      </c>
      <c r="W11" s="68"/>
      <c r="X11" s="69">
        <v>0</v>
      </c>
      <c r="Y11" s="69">
        <v>0</v>
      </c>
      <c r="Z11" s="73">
        <v>2</v>
      </c>
      <c r="AA11" s="73">
        <v>2</v>
      </c>
      <c r="AB11" s="73">
        <v>2</v>
      </c>
      <c r="AC11" s="73">
        <v>2</v>
      </c>
      <c r="AD11" s="73">
        <v>2</v>
      </c>
      <c r="AE11" s="73">
        <v>2</v>
      </c>
      <c r="AF11" s="73">
        <v>2</v>
      </c>
      <c r="AG11" s="73">
        <v>2</v>
      </c>
      <c r="AH11" s="73">
        <v>2</v>
      </c>
      <c r="AI11" s="73">
        <v>2</v>
      </c>
      <c r="AJ11" s="73">
        <v>2</v>
      </c>
      <c r="AK11" s="73">
        <v>2</v>
      </c>
      <c r="AL11" s="73">
        <v>2</v>
      </c>
      <c r="AM11" s="73">
        <v>2</v>
      </c>
      <c r="AN11" s="73">
        <v>2</v>
      </c>
      <c r="AO11" s="73">
        <v>2</v>
      </c>
      <c r="AP11" s="73">
        <v>2</v>
      </c>
      <c r="AQ11" s="73">
        <v>2</v>
      </c>
      <c r="AR11" s="73">
        <v>2</v>
      </c>
      <c r="AS11" s="73">
        <v>2</v>
      </c>
      <c r="AT11" s="73">
        <v>2</v>
      </c>
      <c r="AU11" s="73">
        <v>2</v>
      </c>
      <c r="AV11" s="74">
        <v>2</v>
      </c>
      <c r="AW11" s="15"/>
      <c r="AX11" s="46"/>
      <c r="AY11" s="41">
        <v>0</v>
      </c>
      <c r="AZ11" s="35">
        <v>0</v>
      </c>
      <c r="BA11" s="35">
        <v>0</v>
      </c>
      <c r="BB11" s="35">
        <v>0</v>
      </c>
      <c r="BC11" s="35">
        <v>0</v>
      </c>
      <c r="BD11" s="35">
        <v>0</v>
      </c>
      <c r="BE11" s="35">
        <v>0</v>
      </c>
      <c r="BF11" s="35">
        <v>0</v>
      </c>
      <c r="BG11" s="35">
        <v>0</v>
      </c>
      <c r="BH11" s="35">
        <v>0</v>
      </c>
      <c r="BI11" s="14"/>
      <c r="BJ11" s="50">
        <f t="shared" si="2"/>
        <v>32</v>
      </c>
      <c r="BK11" s="50">
        <f t="shared" si="4"/>
        <v>46</v>
      </c>
      <c r="BL11" s="50">
        <f t="shared" si="3"/>
        <v>78</v>
      </c>
    </row>
    <row r="12" spans="1:64" ht="12" customHeight="1">
      <c r="A12" s="468"/>
      <c r="B12" s="445"/>
      <c r="C12" s="445"/>
      <c r="D12" s="5" t="s">
        <v>137</v>
      </c>
      <c r="E12" s="35"/>
      <c r="F12" s="75"/>
      <c r="G12" s="75">
        <v>1</v>
      </c>
      <c r="H12" s="75"/>
      <c r="I12" s="75">
        <v>1</v>
      </c>
      <c r="J12" s="75"/>
      <c r="K12" s="75">
        <v>1</v>
      </c>
      <c r="L12" s="75"/>
      <c r="M12" s="75">
        <v>1</v>
      </c>
      <c r="N12" s="75"/>
      <c r="O12" s="75">
        <v>1</v>
      </c>
      <c r="P12" s="75"/>
      <c r="Q12" s="75">
        <v>1</v>
      </c>
      <c r="R12" s="75">
        <v>1</v>
      </c>
      <c r="S12" s="75">
        <v>1</v>
      </c>
      <c r="T12" s="75">
        <v>1</v>
      </c>
      <c r="U12" s="75">
        <v>1</v>
      </c>
      <c r="V12" s="75">
        <v>1</v>
      </c>
      <c r="W12" s="71"/>
      <c r="X12" s="69">
        <v>0</v>
      </c>
      <c r="Y12" s="69">
        <v>0</v>
      </c>
      <c r="Z12" s="75"/>
      <c r="AA12" s="75">
        <v>1</v>
      </c>
      <c r="AB12" s="75"/>
      <c r="AC12" s="75">
        <v>1</v>
      </c>
      <c r="AD12" s="75"/>
      <c r="AE12" s="75">
        <v>1</v>
      </c>
      <c r="AF12" s="75"/>
      <c r="AG12" s="75">
        <v>1</v>
      </c>
      <c r="AH12" s="75"/>
      <c r="AI12" s="75">
        <v>1</v>
      </c>
      <c r="AJ12" s="75"/>
      <c r="AK12" s="75">
        <v>1</v>
      </c>
      <c r="AL12" s="75"/>
      <c r="AM12" s="75">
        <v>1</v>
      </c>
      <c r="AN12" s="75"/>
      <c r="AO12" s="75">
        <v>1</v>
      </c>
      <c r="AP12" s="75">
        <v>1</v>
      </c>
      <c r="AQ12" s="75">
        <v>1</v>
      </c>
      <c r="AR12" s="75">
        <v>1</v>
      </c>
      <c r="AS12" s="75">
        <v>1</v>
      </c>
      <c r="AT12" s="75">
        <v>1</v>
      </c>
      <c r="AU12" s="75">
        <v>1</v>
      </c>
      <c r="AV12" s="76">
        <v>1</v>
      </c>
      <c r="AW12" s="15"/>
      <c r="AX12" s="46"/>
      <c r="AY12" s="41">
        <v>0</v>
      </c>
      <c r="AZ12" s="35">
        <v>0</v>
      </c>
      <c r="BA12" s="35">
        <v>0</v>
      </c>
      <c r="BB12" s="35">
        <v>0</v>
      </c>
      <c r="BC12" s="35">
        <v>0</v>
      </c>
      <c r="BD12" s="35">
        <v>0</v>
      </c>
      <c r="BE12" s="35">
        <v>0</v>
      </c>
      <c r="BF12" s="35">
        <v>0</v>
      </c>
      <c r="BG12" s="35">
        <v>0</v>
      </c>
      <c r="BH12" s="35">
        <v>0</v>
      </c>
      <c r="BI12" s="14"/>
      <c r="BJ12">
        <f t="shared" si="2"/>
        <v>11</v>
      </c>
      <c r="BK12">
        <f t="shared" si="4"/>
        <v>15</v>
      </c>
      <c r="BL12">
        <f t="shared" si="3"/>
        <v>26</v>
      </c>
    </row>
    <row r="13" spans="1:64" ht="12" customHeight="1">
      <c r="A13" s="468"/>
      <c r="B13" s="444" t="s">
        <v>84</v>
      </c>
      <c r="C13" s="444" t="s">
        <v>59</v>
      </c>
      <c r="D13" s="5" t="s">
        <v>136</v>
      </c>
      <c r="E13" s="34"/>
      <c r="F13" s="73">
        <v>2</v>
      </c>
      <c r="G13" s="73">
        <v>3</v>
      </c>
      <c r="H13" s="73">
        <v>3</v>
      </c>
      <c r="I13" s="73">
        <v>3</v>
      </c>
      <c r="J13" s="73">
        <v>3</v>
      </c>
      <c r="K13" s="73">
        <v>3</v>
      </c>
      <c r="L13" s="73">
        <v>3</v>
      </c>
      <c r="M13" s="73">
        <v>3</v>
      </c>
      <c r="N13" s="73">
        <v>3</v>
      </c>
      <c r="O13" s="73">
        <v>3</v>
      </c>
      <c r="P13" s="73">
        <v>3</v>
      </c>
      <c r="Q13" s="73">
        <v>3</v>
      </c>
      <c r="R13" s="73">
        <v>3</v>
      </c>
      <c r="S13" s="73">
        <v>3</v>
      </c>
      <c r="T13" s="73">
        <v>3</v>
      </c>
      <c r="U13" s="73">
        <v>3</v>
      </c>
      <c r="V13" s="73">
        <v>1</v>
      </c>
      <c r="W13" s="68"/>
      <c r="X13" s="69">
        <v>0</v>
      </c>
      <c r="Y13" s="69">
        <v>0</v>
      </c>
      <c r="Z13" s="73">
        <v>3</v>
      </c>
      <c r="AA13" s="73">
        <v>3</v>
      </c>
      <c r="AB13" s="73">
        <v>3</v>
      </c>
      <c r="AC13" s="73">
        <v>3</v>
      </c>
      <c r="AD13" s="73">
        <v>3</v>
      </c>
      <c r="AE13" s="73">
        <v>3</v>
      </c>
      <c r="AF13" s="73">
        <v>3</v>
      </c>
      <c r="AG13" s="73">
        <v>3</v>
      </c>
      <c r="AH13" s="73">
        <v>3</v>
      </c>
      <c r="AI13" s="73">
        <v>3</v>
      </c>
      <c r="AJ13" s="73">
        <v>3</v>
      </c>
      <c r="AK13" s="73">
        <v>3</v>
      </c>
      <c r="AL13" s="73">
        <v>3</v>
      </c>
      <c r="AM13" s="73">
        <v>3</v>
      </c>
      <c r="AN13" s="73">
        <v>3</v>
      </c>
      <c r="AO13" s="73">
        <v>3</v>
      </c>
      <c r="AP13" s="73">
        <v>3</v>
      </c>
      <c r="AQ13" s="73">
        <v>3</v>
      </c>
      <c r="AR13" s="73">
        <v>3</v>
      </c>
      <c r="AS13" s="73">
        <v>3</v>
      </c>
      <c r="AT13" s="73">
        <v>3</v>
      </c>
      <c r="AU13" s="73">
        <v>3</v>
      </c>
      <c r="AV13" s="74">
        <v>3</v>
      </c>
      <c r="AW13" s="15"/>
      <c r="AX13" s="46"/>
      <c r="AY13" s="41">
        <v>0</v>
      </c>
      <c r="AZ13" s="35">
        <v>0</v>
      </c>
      <c r="BA13" s="35">
        <v>0</v>
      </c>
      <c r="BB13" s="35">
        <v>0</v>
      </c>
      <c r="BC13" s="35">
        <v>0</v>
      </c>
      <c r="BD13" s="35">
        <v>0</v>
      </c>
      <c r="BE13" s="35">
        <v>0</v>
      </c>
      <c r="BF13" s="35">
        <v>0</v>
      </c>
      <c r="BG13" s="35">
        <v>0</v>
      </c>
      <c r="BH13" s="35">
        <v>0</v>
      </c>
      <c r="BI13" s="14"/>
      <c r="BJ13" s="50">
        <f t="shared" si="2"/>
        <v>48</v>
      </c>
      <c r="BK13" s="50">
        <f t="shared" si="4"/>
        <v>69</v>
      </c>
      <c r="BL13" s="50">
        <f t="shared" si="3"/>
        <v>117</v>
      </c>
    </row>
    <row r="14" spans="1:64" ht="12" customHeight="1">
      <c r="A14" s="468"/>
      <c r="B14" s="445"/>
      <c r="C14" s="445"/>
      <c r="D14" s="5" t="s">
        <v>137</v>
      </c>
      <c r="E14" s="35"/>
      <c r="F14" s="75"/>
      <c r="G14" s="75">
        <v>1</v>
      </c>
      <c r="H14" s="75"/>
      <c r="I14" s="75">
        <v>1</v>
      </c>
      <c r="J14" s="75">
        <v>1</v>
      </c>
      <c r="K14" s="75">
        <v>1</v>
      </c>
      <c r="L14" s="75">
        <v>1</v>
      </c>
      <c r="M14" s="75">
        <v>1</v>
      </c>
      <c r="N14" s="75">
        <v>1</v>
      </c>
      <c r="O14" s="75">
        <v>1</v>
      </c>
      <c r="P14" s="75">
        <v>1</v>
      </c>
      <c r="Q14" s="75">
        <v>1</v>
      </c>
      <c r="R14" s="75">
        <v>1</v>
      </c>
      <c r="S14" s="75">
        <v>1</v>
      </c>
      <c r="T14" s="75">
        <v>1</v>
      </c>
      <c r="U14" s="75">
        <v>1</v>
      </c>
      <c r="V14" s="75">
        <v>1</v>
      </c>
      <c r="W14" s="71"/>
      <c r="X14" s="69">
        <v>0</v>
      </c>
      <c r="Y14" s="69">
        <v>0</v>
      </c>
      <c r="Z14" s="75"/>
      <c r="AA14" s="75">
        <v>1</v>
      </c>
      <c r="AB14" s="75"/>
      <c r="AC14" s="75">
        <v>1</v>
      </c>
      <c r="AD14" s="75">
        <v>1</v>
      </c>
      <c r="AE14" s="75">
        <v>1</v>
      </c>
      <c r="AF14" s="75">
        <v>1</v>
      </c>
      <c r="AG14" s="75">
        <v>1</v>
      </c>
      <c r="AH14" s="75">
        <v>1</v>
      </c>
      <c r="AI14" s="75">
        <v>1</v>
      </c>
      <c r="AJ14" s="75">
        <v>1</v>
      </c>
      <c r="AK14" s="75">
        <v>1</v>
      </c>
      <c r="AL14" s="75">
        <v>1</v>
      </c>
      <c r="AM14" s="75">
        <v>1</v>
      </c>
      <c r="AN14" s="75">
        <v>1</v>
      </c>
      <c r="AO14" s="75">
        <v>1</v>
      </c>
      <c r="AP14" s="75">
        <v>1</v>
      </c>
      <c r="AQ14" s="75">
        <v>1</v>
      </c>
      <c r="AR14" s="75">
        <v>1</v>
      </c>
      <c r="AS14" s="75">
        <v>1</v>
      </c>
      <c r="AT14" s="75">
        <v>1</v>
      </c>
      <c r="AU14" s="75">
        <v>1</v>
      </c>
      <c r="AV14" s="76">
        <v>1</v>
      </c>
      <c r="AW14" s="15"/>
      <c r="AX14" s="46"/>
      <c r="AY14" s="41">
        <v>0</v>
      </c>
      <c r="AZ14" s="35">
        <v>0</v>
      </c>
      <c r="BA14" s="35">
        <v>0</v>
      </c>
      <c r="BB14" s="35">
        <v>0</v>
      </c>
      <c r="BC14" s="35">
        <v>0</v>
      </c>
      <c r="BD14" s="35">
        <v>0</v>
      </c>
      <c r="BE14" s="35">
        <v>0</v>
      </c>
      <c r="BF14" s="35">
        <v>0</v>
      </c>
      <c r="BG14" s="35">
        <v>0</v>
      </c>
      <c r="BH14" s="35">
        <v>0</v>
      </c>
      <c r="BI14" s="14"/>
      <c r="BJ14">
        <f t="shared" si="2"/>
        <v>15</v>
      </c>
      <c r="BK14">
        <f t="shared" si="4"/>
        <v>21</v>
      </c>
      <c r="BL14">
        <f t="shared" si="3"/>
        <v>36</v>
      </c>
    </row>
    <row r="15" spans="1:64" ht="12" customHeight="1">
      <c r="A15" s="468"/>
      <c r="B15" s="444" t="s">
        <v>85</v>
      </c>
      <c r="C15" s="444" t="s">
        <v>4</v>
      </c>
      <c r="D15" s="5" t="s">
        <v>136</v>
      </c>
      <c r="E15" s="34"/>
      <c r="F15" s="73">
        <v>1</v>
      </c>
      <c r="G15" s="73">
        <v>2</v>
      </c>
      <c r="H15" s="73">
        <v>2</v>
      </c>
      <c r="I15" s="73">
        <v>2</v>
      </c>
      <c r="J15" s="73">
        <v>2</v>
      </c>
      <c r="K15" s="73">
        <v>2</v>
      </c>
      <c r="L15" s="73">
        <v>2</v>
      </c>
      <c r="M15" s="73">
        <v>2</v>
      </c>
      <c r="N15" s="73">
        <v>2</v>
      </c>
      <c r="O15" s="73">
        <v>2</v>
      </c>
      <c r="P15" s="73">
        <v>2</v>
      </c>
      <c r="Q15" s="73">
        <v>2</v>
      </c>
      <c r="R15" s="73">
        <v>2</v>
      </c>
      <c r="S15" s="73">
        <v>2</v>
      </c>
      <c r="T15" s="73">
        <v>2</v>
      </c>
      <c r="U15" s="73">
        <v>2</v>
      </c>
      <c r="V15" s="73">
        <v>1</v>
      </c>
      <c r="W15" s="68"/>
      <c r="X15" s="69">
        <v>0</v>
      </c>
      <c r="Y15" s="69">
        <v>0</v>
      </c>
      <c r="Z15" s="73">
        <v>2</v>
      </c>
      <c r="AA15" s="73">
        <v>2</v>
      </c>
      <c r="AB15" s="73">
        <v>2</v>
      </c>
      <c r="AC15" s="73">
        <v>2</v>
      </c>
      <c r="AD15" s="73">
        <v>2</v>
      </c>
      <c r="AE15" s="73">
        <v>2</v>
      </c>
      <c r="AF15" s="73">
        <v>2</v>
      </c>
      <c r="AG15" s="73">
        <v>2</v>
      </c>
      <c r="AH15" s="73">
        <v>2</v>
      </c>
      <c r="AI15" s="73">
        <v>2</v>
      </c>
      <c r="AJ15" s="73">
        <v>2</v>
      </c>
      <c r="AK15" s="73">
        <v>2</v>
      </c>
      <c r="AL15" s="73">
        <v>2</v>
      </c>
      <c r="AM15" s="73">
        <v>2</v>
      </c>
      <c r="AN15" s="73">
        <v>2</v>
      </c>
      <c r="AO15" s="73">
        <v>2</v>
      </c>
      <c r="AP15" s="73">
        <v>2</v>
      </c>
      <c r="AQ15" s="73">
        <v>2</v>
      </c>
      <c r="AR15" s="73">
        <v>2</v>
      </c>
      <c r="AS15" s="73">
        <v>2</v>
      </c>
      <c r="AT15" s="73">
        <v>2</v>
      </c>
      <c r="AU15" s="73">
        <v>2</v>
      </c>
      <c r="AV15" s="74">
        <v>2</v>
      </c>
      <c r="AW15" s="15"/>
      <c r="AX15" s="46"/>
      <c r="AY15" s="41">
        <v>0</v>
      </c>
      <c r="AZ15" s="35">
        <v>0</v>
      </c>
      <c r="BA15" s="35">
        <v>0</v>
      </c>
      <c r="BB15" s="35">
        <v>0</v>
      </c>
      <c r="BC15" s="35">
        <v>0</v>
      </c>
      <c r="BD15" s="35">
        <v>0</v>
      </c>
      <c r="BE15" s="35">
        <v>0</v>
      </c>
      <c r="BF15" s="35">
        <v>0</v>
      </c>
      <c r="BG15" s="35">
        <v>0</v>
      </c>
      <c r="BH15" s="35">
        <v>0</v>
      </c>
      <c r="BI15" s="14"/>
      <c r="BJ15" s="50">
        <f t="shared" si="2"/>
        <v>32</v>
      </c>
      <c r="BK15" s="50">
        <f t="shared" si="4"/>
        <v>46</v>
      </c>
      <c r="BL15" s="50">
        <f t="shared" si="3"/>
        <v>78</v>
      </c>
    </row>
    <row r="16" spans="1:64" ht="12" customHeight="1">
      <c r="A16" s="468"/>
      <c r="B16" s="445"/>
      <c r="C16" s="445"/>
      <c r="D16" s="5" t="s">
        <v>137</v>
      </c>
      <c r="E16" s="35"/>
      <c r="F16" s="75">
        <v>1</v>
      </c>
      <c r="G16" s="75"/>
      <c r="H16" s="75">
        <v>1</v>
      </c>
      <c r="I16" s="75"/>
      <c r="J16" s="75">
        <v>1</v>
      </c>
      <c r="K16" s="75"/>
      <c r="L16" s="75">
        <v>1</v>
      </c>
      <c r="M16" s="75"/>
      <c r="N16" s="75">
        <v>1</v>
      </c>
      <c r="O16" s="75"/>
      <c r="P16" s="75">
        <v>1</v>
      </c>
      <c r="Q16" s="75">
        <v>1</v>
      </c>
      <c r="R16" s="75">
        <v>1</v>
      </c>
      <c r="S16" s="75">
        <v>1</v>
      </c>
      <c r="T16" s="75">
        <v>1</v>
      </c>
      <c r="U16" s="75">
        <v>1</v>
      </c>
      <c r="V16" s="75"/>
      <c r="W16" s="71"/>
      <c r="X16" s="69">
        <v>0</v>
      </c>
      <c r="Y16" s="69">
        <v>0</v>
      </c>
      <c r="Z16" s="75">
        <v>1</v>
      </c>
      <c r="AA16" s="75"/>
      <c r="AB16" s="75">
        <v>1</v>
      </c>
      <c r="AC16" s="75"/>
      <c r="AD16" s="75">
        <v>1</v>
      </c>
      <c r="AE16" s="75"/>
      <c r="AF16" s="75">
        <v>1</v>
      </c>
      <c r="AG16" s="75"/>
      <c r="AH16" s="75">
        <v>1</v>
      </c>
      <c r="AI16" s="75"/>
      <c r="AJ16" s="75">
        <v>1</v>
      </c>
      <c r="AK16" s="75"/>
      <c r="AL16" s="75">
        <v>1</v>
      </c>
      <c r="AM16" s="75">
        <v>1</v>
      </c>
      <c r="AN16" s="75">
        <v>1</v>
      </c>
      <c r="AO16" s="75">
        <v>1</v>
      </c>
      <c r="AP16" s="75">
        <v>1</v>
      </c>
      <c r="AQ16" s="75">
        <v>1</v>
      </c>
      <c r="AR16" s="75">
        <v>1</v>
      </c>
      <c r="AS16" s="75">
        <v>1</v>
      </c>
      <c r="AT16" s="75"/>
      <c r="AU16" s="75">
        <v>1</v>
      </c>
      <c r="AV16" s="76"/>
      <c r="AW16" s="15"/>
      <c r="AX16" s="46"/>
      <c r="AY16" s="41">
        <v>0</v>
      </c>
      <c r="AZ16" s="35">
        <v>0</v>
      </c>
      <c r="BA16" s="35">
        <v>0</v>
      </c>
      <c r="BB16" s="35">
        <v>0</v>
      </c>
      <c r="BC16" s="35">
        <v>0</v>
      </c>
      <c r="BD16" s="35">
        <v>0</v>
      </c>
      <c r="BE16" s="35">
        <v>0</v>
      </c>
      <c r="BF16" s="35">
        <v>0</v>
      </c>
      <c r="BG16" s="35">
        <v>0</v>
      </c>
      <c r="BH16" s="35">
        <v>0</v>
      </c>
      <c r="BI16" s="14"/>
      <c r="BJ16">
        <f t="shared" si="2"/>
        <v>11</v>
      </c>
      <c r="BK16">
        <f t="shared" si="4"/>
        <v>15</v>
      </c>
      <c r="BL16">
        <f t="shared" si="3"/>
        <v>26</v>
      </c>
    </row>
    <row r="17" spans="1:64" ht="12" customHeight="1">
      <c r="A17" s="468"/>
      <c r="B17" s="444" t="s">
        <v>86</v>
      </c>
      <c r="C17" s="444" t="s">
        <v>24</v>
      </c>
      <c r="D17" s="5" t="s">
        <v>136</v>
      </c>
      <c r="E17" s="34"/>
      <c r="F17" s="73">
        <v>2</v>
      </c>
      <c r="G17" s="73">
        <v>3</v>
      </c>
      <c r="H17" s="73">
        <v>3</v>
      </c>
      <c r="I17" s="73">
        <v>3</v>
      </c>
      <c r="J17" s="73">
        <v>3</v>
      </c>
      <c r="K17" s="73">
        <v>3</v>
      </c>
      <c r="L17" s="73">
        <v>3</v>
      </c>
      <c r="M17" s="73">
        <v>3</v>
      </c>
      <c r="N17" s="73">
        <v>3</v>
      </c>
      <c r="O17" s="73">
        <v>3</v>
      </c>
      <c r="P17" s="73">
        <v>3</v>
      </c>
      <c r="Q17" s="73">
        <v>3</v>
      </c>
      <c r="R17" s="73">
        <v>3</v>
      </c>
      <c r="S17" s="73">
        <v>3</v>
      </c>
      <c r="T17" s="73">
        <v>3</v>
      </c>
      <c r="U17" s="73">
        <v>3</v>
      </c>
      <c r="V17" s="73">
        <v>1</v>
      </c>
      <c r="W17" s="68"/>
      <c r="X17" s="69">
        <v>0</v>
      </c>
      <c r="Y17" s="69">
        <v>0</v>
      </c>
      <c r="Z17" s="73">
        <v>3</v>
      </c>
      <c r="AA17" s="73">
        <v>3</v>
      </c>
      <c r="AB17" s="73">
        <v>3</v>
      </c>
      <c r="AC17" s="73">
        <v>3</v>
      </c>
      <c r="AD17" s="73">
        <v>3</v>
      </c>
      <c r="AE17" s="73">
        <v>3</v>
      </c>
      <c r="AF17" s="73">
        <v>3</v>
      </c>
      <c r="AG17" s="73">
        <v>3</v>
      </c>
      <c r="AH17" s="73">
        <v>3</v>
      </c>
      <c r="AI17" s="73">
        <v>3</v>
      </c>
      <c r="AJ17" s="73">
        <v>3</v>
      </c>
      <c r="AK17" s="73">
        <v>3</v>
      </c>
      <c r="AL17" s="73">
        <v>3</v>
      </c>
      <c r="AM17" s="73">
        <v>3</v>
      </c>
      <c r="AN17" s="73">
        <v>3</v>
      </c>
      <c r="AO17" s="73">
        <v>3</v>
      </c>
      <c r="AP17" s="73">
        <v>3</v>
      </c>
      <c r="AQ17" s="73">
        <v>3</v>
      </c>
      <c r="AR17" s="73">
        <v>3</v>
      </c>
      <c r="AS17" s="73">
        <v>3</v>
      </c>
      <c r="AT17" s="73">
        <v>3</v>
      </c>
      <c r="AU17" s="73">
        <v>3</v>
      </c>
      <c r="AV17" s="74">
        <v>3</v>
      </c>
      <c r="AW17" s="15"/>
      <c r="AX17" s="46"/>
      <c r="AY17" s="41">
        <v>0</v>
      </c>
      <c r="AZ17" s="35">
        <v>0</v>
      </c>
      <c r="BA17" s="35">
        <v>0</v>
      </c>
      <c r="BB17" s="35">
        <v>0</v>
      </c>
      <c r="BC17" s="35">
        <v>0</v>
      </c>
      <c r="BD17" s="35">
        <v>0</v>
      </c>
      <c r="BE17" s="35">
        <v>0</v>
      </c>
      <c r="BF17" s="35">
        <v>0</v>
      </c>
      <c r="BG17" s="35">
        <v>0</v>
      </c>
      <c r="BH17" s="35">
        <v>0</v>
      </c>
      <c r="BI17" s="14"/>
      <c r="BJ17" s="50">
        <f t="shared" si="2"/>
        <v>48</v>
      </c>
      <c r="BK17" s="50">
        <f t="shared" si="4"/>
        <v>69</v>
      </c>
      <c r="BL17" s="50">
        <f t="shared" si="3"/>
        <v>117</v>
      </c>
    </row>
    <row r="18" spans="1:64" ht="12" customHeight="1">
      <c r="A18" s="468"/>
      <c r="B18" s="445"/>
      <c r="C18" s="445"/>
      <c r="D18" s="5" t="s">
        <v>137</v>
      </c>
      <c r="E18" s="35"/>
      <c r="F18" s="75">
        <v>1</v>
      </c>
      <c r="G18" s="75">
        <v>1</v>
      </c>
      <c r="H18" s="75">
        <v>1</v>
      </c>
      <c r="I18" s="75">
        <v>1</v>
      </c>
      <c r="J18" s="75">
        <v>1</v>
      </c>
      <c r="K18" s="75">
        <v>1</v>
      </c>
      <c r="L18" s="75">
        <v>1</v>
      </c>
      <c r="M18" s="75">
        <v>1</v>
      </c>
      <c r="N18" s="75">
        <v>1</v>
      </c>
      <c r="O18" s="75">
        <v>1</v>
      </c>
      <c r="P18" s="75">
        <v>1</v>
      </c>
      <c r="Q18" s="75">
        <v>1</v>
      </c>
      <c r="R18" s="75">
        <v>1</v>
      </c>
      <c r="S18" s="75">
        <v>1</v>
      </c>
      <c r="T18" s="75"/>
      <c r="U18" s="75">
        <v>1</v>
      </c>
      <c r="V18" s="75"/>
      <c r="W18" s="71"/>
      <c r="X18" s="69">
        <v>0</v>
      </c>
      <c r="Y18" s="69">
        <v>0</v>
      </c>
      <c r="Z18" s="75">
        <v>1</v>
      </c>
      <c r="AA18" s="75"/>
      <c r="AB18" s="75">
        <v>1</v>
      </c>
      <c r="AC18" s="75"/>
      <c r="AD18" s="75">
        <v>1</v>
      </c>
      <c r="AE18" s="75">
        <v>1</v>
      </c>
      <c r="AF18" s="75">
        <v>1</v>
      </c>
      <c r="AG18" s="75">
        <v>1</v>
      </c>
      <c r="AH18" s="75">
        <v>1</v>
      </c>
      <c r="AI18" s="75">
        <v>1</v>
      </c>
      <c r="AJ18" s="75">
        <v>1</v>
      </c>
      <c r="AK18" s="75">
        <v>1</v>
      </c>
      <c r="AL18" s="75">
        <v>1</v>
      </c>
      <c r="AM18" s="75">
        <v>1</v>
      </c>
      <c r="AN18" s="75">
        <v>1</v>
      </c>
      <c r="AO18" s="75">
        <v>1</v>
      </c>
      <c r="AP18" s="75">
        <v>1</v>
      </c>
      <c r="AQ18" s="75">
        <v>1</v>
      </c>
      <c r="AR18" s="75">
        <v>1</v>
      </c>
      <c r="AS18" s="75">
        <v>1</v>
      </c>
      <c r="AT18" s="75">
        <v>1</v>
      </c>
      <c r="AU18" s="75">
        <v>1</v>
      </c>
      <c r="AV18" s="76">
        <v>1</v>
      </c>
      <c r="AW18" s="15"/>
      <c r="AX18" s="46"/>
      <c r="AY18" s="41">
        <v>0</v>
      </c>
      <c r="AZ18" s="35">
        <v>0</v>
      </c>
      <c r="BA18" s="35">
        <v>0</v>
      </c>
      <c r="BB18" s="35">
        <v>0</v>
      </c>
      <c r="BC18" s="35">
        <v>0</v>
      </c>
      <c r="BD18" s="35">
        <v>0</v>
      </c>
      <c r="BE18" s="35">
        <v>0</v>
      </c>
      <c r="BF18" s="35">
        <v>0</v>
      </c>
      <c r="BG18" s="35">
        <v>0</v>
      </c>
      <c r="BH18" s="35">
        <v>0</v>
      </c>
      <c r="BI18" s="14"/>
      <c r="BJ18">
        <f t="shared" si="2"/>
        <v>15</v>
      </c>
      <c r="BK18">
        <f t="shared" si="4"/>
        <v>21</v>
      </c>
      <c r="BL18">
        <f t="shared" si="3"/>
        <v>36</v>
      </c>
    </row>
    <row r="19" spans="1:64" ht="12" customHeight="1">
      <c r="A19" s="468"/>
      <c r="B19" s="444" t="s">
        <v>87</v>
      </c>
      <c r="C19" s="444" t="s">
        <v>60</v>
      </c>
      <c r="D19" s="5" t="s">
        <v>136</v>
      </c>
      <c r="E19" s="34"/>
      <c r="F19" s="73">
        <v>1</v>
      </c>
      <c r="G19" s="73">
        <v>3</v>
      </c>
      <c r="H19" s="73">
        <v>3</v>
      </c>
      <c r="I19" s="73">
        <v>3</v>
      </c>
      <c r="J19" s="73">
        <v>3</v>
      </c>
      <c r="K19" s="73">
        <v>3</v>
      </c>
      <c r="L19" s="73">
        <v>3</v>
      </c>
      <c r="M19" s="73">
        <v>3</v>
      </c>
      <c r="N19" s="73">
        <v>3</v>
      </c>
      <c r="O19" s="73">
        <v>3</v>
      </c>
      <c r="P19" s="73">
        <v>3</v>
      </c>
      <c r="Q19" s="73">
        <v>3</v>
      </c>
      <c r="R19" s="73">
        <v>3</v>
      </c>
      <c r="S19" s="73">
        <v>3</v>
      </c>
      <c r="T19" s="73">
        <v>3</v>
      </c>
      <c r="U19" s="73">
        <v>3</v>
      </c>
      <c r="V19" s="73">
        <v>2</v>
      </c>
      <c r="W19" s="68"/>
      <c r="X19" s="69">
        <v>0</v>
      </c>
      <c r="Y19" s="69">
        <v>0</v>
      </c>
      <c r="Z19" s="73">
        <v>3</v>
      </c>
      <c r="AA19" s="73">
        <v>3</v>
      </c>
      <c r="AB19" s="73">
        <v>3</v>
      </c>
      <c r="AC19" s="73">
        <v>3</v>
      </c>
      <c r="AD19" s="73">
        <v>3</v>
      </c>
      <c r="AE19" s="73">
        <v>3</v>
      </c>
      <c r="AF19" s="73">
        <v>3</v>
      </c>
      <c r="AG19" s="73">
        <v>3</v>
      </c>
      <c r="AH19" s="73">
        <v>3</v>
      </c>
      <c r="AI19" s="73">
        <v>3</v>
      </c>
      <c r="AJ19" s="73">
        <v>3</v>
      </c>
      <c r="AK19" s="73">
        <v>3</v>
      </c>
      <c r="AL19" s="73">
        <v>3</v>
      </c>
      <c r="AM19" s="73">
        <v>3</v>
      </c>
      <c r="AN19" s="73">
        <v>3</v>
      </c>
      <c r="AO19" s="73">
        <v>3</v>
      </c>
      <c r="AP19" s="73">
        <v>3</v>
      </c>
      <c r="AQ19" s="73">
        <v>3</v>
      </c>
      <c r="AR19" s="73">
        <v>3</v>
      </c>
      <c r="AS19" s="73">
        <v>3</v>
      </c>
      <c r="AT19" s="73">
        <v>3</v>
      </c>
      <c r="AU19" s="73">
        <v>3</v>
      </c>
      <c r="AV19" s="74">
        <v>3</v>
      </c>
      <c r="AW19" s="15"/>
      <c r="AX19" s="46"/>
      <c r="AY19" s="41">
        <v>0</v>
      </c>
      <c r="AZ19" s="35">
        <v>0</v>
      </c>
      <c r="BA19" s="35">
        <v>0</v>
      </c>
      <c r="BB19" s="35">
        <v>0</v>
      </c>
      <c r="BC19" s="35">
        <v>0</v>
      </c>
      <c r="BD19" s="35">
        <v>0</v>
      </c>
      <c r="BE19" s="35">
        <v>0</v>
      </c>
      <c r="BF19" s="35">
        <v>0</v>
      </c>
      <c r="BG19" s="35">
        <v>0</v>
      </c>
      <c r="BH19" s="35">
        <v>0</v>
      </c>
      <c r="BI19" s="14"/>
      <c r="BJ19" s="50">
        <f t="shared" si="2"/>
        <v>48</v>
      </c>
      <c r="BK19" s="50">
        <f t="shared" si="4"/>
        <v>69</v>
      </c>
      <c r="BL19" s="50">
        <f t="shared" si="3"/>
        <v>117</v>
      </c>
    </row>
    <row r="20" spans="1:64" ht="12" customHeight="1">
      <c r="A20" s="468"/>
      <c r="B20" s="445"/>
      <c r="C20" s="445"/>
      <c r="D20" s="5" t="s">
        <v>137</v>
      </c>
      <c r="E20" s="35"/>
      <c r="F20" s="75"/>
      <c r="G20" s="75">
        <v>1</v>
      </c>
      <c r="H20" s="75">
        <v>1</v>
      </c>
      <c r="I20" s="75">
        <v>1</v>
      </c>
      <c r="J20" s="75">
        <v>1</v>
      </c>
      <c r="K20" s="75">
        <v>1</v>
      </c>
      <c r="L20" s="75">
        <v>1</v>
      </c>
      <c r="M20" s="75">
        <v>1</v>
      </c>
      <c r="N20" s="75">
        <v>1</v>
      </c>
      <c r="O20" s="75">
        <v>1</v>
      </c>
      <c r="P20" s="75">
        <v>1</v>
      </c>
      <c r="Q20" s="75">
        <v>1</v>
      </c>
      <c r="R20" s="75">
        <v>1</v>
      </c>
      <c r="S20" s="75">
        <v>1</v>
      </c>
      <c r="T20" s="75">
        <v>1</v>
      </c>
      <c r="U20" s="75">
        <v>1</v>
      </c>
      <c r="V20" s="75"/>
      <c r="W20" s="71"/>
      <c r="X20" s="69">
        <v>0</v>
      </c>
      <c r="Y20" s="69">
        <v>0</v>
      </c>
      <c r="Z20" s="75"/>
      <c r="AA20" s="75">
        <v>1</v>
      </c>
      <c r="AB20" s="75"/>
      <c r="AC20" s="75">
        <v>1</v>
      </c>
      <c r="AD20" s="75">
        <v>1</v>
      </c>
      <c r="AE20" s="75">
        <v>1</v>
      </c>
      <c r="AF20" s="75">
        <v>1</v>
      </c>
      <c r="AG20" s="75">
        <v>1</v>
      </c>
      <c r="AH20" s="75">
        <v>1</v>
      </c>
      <c r="AI20" s="75">
        <v>1</v>
      </c>
      <c r="AJ20" s="75">
        <v>1</v>
      </c>
      <c r="AK20" s="75">
        <v>1</v>
      </c>
      <c r="AL20" s="75">
        <v>1</v>
      </c>
      <c r="AM20" s="75">
        <v>1</v>
      </c>
      <c r="AN20" s="75">
        <v>1</v>
      </c>
      <c r="AO20" s="75">
        <v>1</v>
      </c>
      <c r="AP20" s="75">
        <v>1</v>
      </c>
      <c r="AQ20" s="75">
        <v>1</v>
      </c>
      <c r="AR20" s="75">
        <v>1</v>
      </c>
      <c r="AS20" s="75">
        <v>1</v>
      </c>
      <c r="AT20" s="75">
        <v>1</v>
      </c>
      <c r="AU20" s="75">
        <v>1</v>
      </c>
      <c r="AV20" s="76">
        <v>1</v>
      </c>
      <c r="AW20" s="15"/>
      <c r="AX20" s="46"/>
      <c r="AY20" s="41">
        <v>0</v>
      </c>
      <c r="AZ20" s="35">
        <v>0</v>
      </c>
      <c r="BA20" s="35">
        <v>0</v>
      </c>
      <c r="BB20" s="35">
        <v>0</v>
      </c>
      <c r="BC20" s="35">
        <v>0</v>
      </c>
      <c r="BD20" s="35">
        <v>0</v>
      </c>
      <c r="BE20" s="35">
        <v>0</v>
      </c>
      <c r="BF20" s="35">
        <v>0</v>
      </c>
      <c r="BG20" s="35">
        <v>0</v>
      </c>
      <c r="BH20" s="35">
        <v>0</v>
      </c>
      <c r="BI20" s="14"/>
      <c r="BJ20">
        <f t="shared" si="2"/>
        <v>15</v>
      </c>
      <c r="BK20">
        <f t="shared" si="4"/>
        <v>21</v>
      </c>
      <c r="BL20">
        <f t="shared" si="3"/>
        <v>36</v>
      </c>
    </row>
    <row r="21" spans="1:64" ht="12" customHeight="1">
      <c r="A21" s="468"/>
      <c r="B21" s="444" t="s">
        <v>88</v>
      </c>
      <c r="C21" s="444" t="s">
        <v>61</v>
      </c>
      <c r="D21" s="5" t="s">
        <v>136</v>
      </c>
      <c r="E21" s="34"/>
      <c r="F21" s="73">
        <v>1</v>
      </c>
      <c r="G21" s="73">
        <v>2</v>
      </c>
      <c r="H21" s="73">
        <v>2</v>
      </c>
      <c r="I21" s="73">
        <v>2</v>
      </c>
      <c r="J21" s="73">
        <v>2</v>
      </c>
      <c r="K21" s="73">
        <v>2</v>
      </c>
      <c r="L21" s="73">
        <v>2</v>
      </c>
      <c r="M21" s="73">
        <v>2</v>
      </c>
      <c r="N21" s="73">
        <v>2</v>
      </c>
      <c r="O21" s="73">
        <v>2</v>
      </c>
      <c r="P21" s="73">
        <v>2</v>
      </c>
      <c r="Q21" s="73">
        <v>2</v>
      </c>
      <c r="R21" s="73">
        <v>2</v>
      </c>
      <c r="S21" s="73">
        <v>2</v>
      </c>
      <c r="T21" s="73">
        <v>2</v>
      </c>
      <c r="U21" s="73">
        <v>2</v>
      </c>
      <c r="V21" s="73">
        <v>1</v>
      </c>
      <c r="W21" s="68"/>
      <c r="X21" s="69">
        <v>0</v>
      </c>
      <c r="Y21" s="69">
        <v>0</v>
      </c>
      <c r="Z21" s="73">
        <v>2</v>
      </c>
      <c r="AA21" s="73">
        <v>2</v>
      </c>
      <c r="AB21" s="73">
        <v>2</v>
      </c>
      <c r="AC21" s="73">
        <v>2</v>
      </c>
      <c r="AD21" s="73">
        <v>2</v>
      </c>
      <c r="AE21" s="73">
        <v>2</v>
      </c>
      <c r="AF21" s="73">
        <v>2</v>
      </c>
      <c r="AG21" s="73">
        <v>2</v>
      </c>
      <c r="AH21" s="73">
        <v>2</v>
      </c>
      <c r="AI21" s="73">
        <v>2</v>
      </c>
      <c r="AJ21" s="73">
        <v>2</v>
      </c>
      <c r="AK21" s="73">
        <v>2</v>
      </c>
      <c r="AL21" s="73">
        <v>2</v>
      </c>
      <c r="AM21" s="73">
        <v>2</v>
      </c>
      <c r="AN21" s="73">
        <v>2</v>
      </c>
      <c r="AO21" s="73">
        <v>2</v>
      </c>
      <c r="AP21" s="73">
        <v>2</v>
      </c>
      <c r="AQ21" s="73">
        <v>2</v>
      </c>
      <c r="AR21" s="73">
        <v>2</v>
      </c>
      <c r="AS21" s="73">
        <v>2</v>
      </c>
      <c r="AT21" s="73">
        <v>2</v>
      </c>
      <c r="AU21" s="73">
        <v>2</v>
      </c>
      <c r="AV21" s="74">
        <v>2</v>
      </c>
      <c r="AW21" s="15"/>
      <c r="AX21" s="46"/>
      <c r="AY21" s="41">
        <v>0</v>
      </c>
      <c r="AZ21" s="35">
        <v>0</v>
      </c>
      <c r="BA21" s="35">
        <v>0</v>
      </c>
      <c r="BB21" s="35">
        <v>0</v>
      </c>
      <c r="BC21" s="35">
        <v>0</v>
      </c>
      <c r="BD21" s="35">
        <v>0</v>
      </c>
      <c r="BE21" s="35">
        <v>0</v>
      </c>
      <c r="BF21" s="35">
        <v>0</v>
      </c>
      <c r="BG21" s="35">
        <v>0</v>
      </c>
      <c r="BH21" s="35">
        <v>0</v>
      </c>
      <c r="BI21" s="14"/>
      <c r="BJ21" s="50">
        <f t="shared" si="2"/>
        <v>32</v>
      </c>
      <c r="BK21" s="50">
        <f t="shared" si="4"/>
        <v>46</v>
      </c>
      <c r="BL21" s="50">
        <f t="shared" si="3"/>
        <v>78</v>
      </c>
    </row>
    <row r="22" spans="1:64" ht="12" customHeight="1">
      <c r="A22" s="468"/>
      <c r="B22" s="445"/>
      <c r="C22" s="445"/>
      <c r="D22" s="5" t="s">
        <v>137</v>
      </c>
      <c r="E22" s="35"/>
      <c r="F22" s="75"/>
      <c r="G22" s="75"/>
      <c r="H22" s="75">
        <v>1</v>
      </c>
      <c r="I22" s="75"/>
      <c r="J22" s="75">
        <v>1</v>
      </c>
      <c r="K22" s="75"/>
      <c r="L22" s="75">
        <v>1</v>
      </c>
      <c r="M22" s="75">
        <v>1</v>
      </c>
      <c r="N22" s="75"/>
      <c r="O22" s="75">
        <v>1</v>
      </c>
      <c r="P22" s="75">
        <v>1</v>
      </c>
      <c r="Q22" s="75"/>
      <c r="R22" s="75">
        <v>1</v>
      </c>
      <c r="S22" s="75">
        <v>1</v>
      </c>
      <c r="T22" s="75">
        <v>1</v>
      </c>
      <c r="U22" s="75">
        <v>1</v>
      </c>
      <c r="V22" s="75">
        <v>1</v>
      </c>
      <c r="W22" s="71"/>
      <c r="X22" s="69">
        <v>0</v>
      </c>
      <c r="Y22" s="69">
        <v>0</v>
      </c>
      <c r="Z22" s="75">
        <v>1</v>
      </c>
      <c r="AA22" s="75"/>
      <c r="AB22" s="75">
        <v>1</v>
      </c>
      <c r="AC22" s="75"/>
      <c r="AD22" s="75">
        <v>1</v>
      </c>
      <c r="AE22" s="75"/>
      <c r="AF22" s="75">
        <v>1</v>
      </c>
      <c r="AG22" s="75"/>
      <c r="AH22" s="75">
        <v>1</v>
      </c>
      <c r="AI22" s="75"/>
      <c r="AJ22" s="75">
        <v>1</v>
      </c>
      <c r="AK22" s="75"/>
      <c r="AL22" s="75">
        <v>1</v>
      </c>
      <c r="AM22" s="75"/>
      <c r="AN22" s="75">
        <v>1</v>
      </c>
      <c r="AO22" s="75">
        <v>1</v>
      </c>
      <c r="AP22" s="75">
        <v>1</v>
      </c>
      <c r="AQ22" s="75">
        <v>1</v>
      </c>
      <c r="AR22" s="75">
        <v>1</v>
      </c>
      <c r="AS22" s="75">
        <v>1</v>
      </c>
      <c r="AT22" s="75">
        <v>1</v>
      </c>
      <c r="AU22" s="75">
        <v>1</v>
      </c>
      <c r="AV22" s="76"/>
      <c r="AW22" s="15"/>
      <c r="AX22" s="46"/>
      <c r="AY22" s="41">
        <v>0</v>
      </c>
      <c r="AZ22" s="35">
        <v>0</v>
      </c>
      <c r="BA22" s="35">
        <v>0</v>
      </c>
      <c r="BB22" s="35">
        <v>0</v>
      </c>
      <c r="BC22" s="35">
        <v>0</v>
      </c>
      <c r="BD22" s="35">
        <v>0</v>
      </c>
      <c r="BE22" s="35">
        <v>0</v>
      </c>
      <c r="BF22" s="35">
        <v>0</v>
      </c>
      <c r="BG22" s="35">
        <v>0</v>
      </c>
      <c r="BH22" s="35">
        <v>0</v>
      </c>
      <c r="BI22" s="14"/>
      <c r="BJ22">
        <f t="shared" si="2"/>
        <v>11</v>
      </c>
      <c r="BK22">
        <f t="shared" si="4"/>
        <v>15</v>
      </c>
      <c r="BL22">
        <f t="shared" si="3"/>
        <v>26</v>
      </c>
    </row>
    <row r="23" spans="1:64" ht="12" customHeight="1">
      <c r="A23" s="468"/>
      <c r="B23" s="444" t="s">
        <v>89</v>
      </c>
      <c r="C23" s="444" t="s">
        <v>62</v>
      </c>
      <c r="D23" s="5" t="s">
        <v>136</v>
      </c>
      <c r="E23" s="34"/>
      <c r="F23" s="73">
        <v>1</v>
      </c>
      <c r="G23" s="73">
        <v>2</v>
      </c>
      <c r="H23" s="73">
        <v>2</v>
      </c>
      <c r="I23" s="73">
        <v>2</v>
      </c>
      <c r="J23" s="73">
        <v>2</v>
      </c>
      <c r="K23" s="73">
        <v>2</v>
      </c>
      <c r="L23" s="73">
        <v>2</v>
      </c>
      <c r="M23" s="73">
        <v>2</v>
      </c>
      <c r="N23" s="73">
        <v>2</v>
      </c>
      <c r="O23" s="73">
        <v>2</v>
      </c>
      <c r="P23" s="73">
        <v>2</v>
      </c>
      <c r="Q23" s="73">
        <v>2</v>
      </c>
      <c r="R23" s="73">
        <v>2</v>
      </c>
      <c r="S23" s="73">
        <v>2</v>
      </c>
      <c r="T23" s="73">
        <v>2</v>
      </c>
      <c r="U23" s="73">
        <v>2</v>
      </c>
      <c r="V23" s="73">
        <v>1</v>
      </c>
      <c r="W23" s="68"/>
      <c r="X23" s="69">
        <v>0</v>
      </c>
      <c r="Y23" s="69">
        <v>0</v>
      </c>
      <c r="Z23" s="73">
        <v>2</v>
      </c>
      <c r="AA23" s="73">
        <v>2</v>
      </c>
      <c r="AB23" s="73">
        <v>2</v>
      </c>
      <c r="AC23" s="73">
        <v>2</v>
      </c>
      <c r="AD23" s="73">
        <v>2</v>
      </c>
      <c r="AE23" s="73">
        <v>2</v>
      </c>
      <c r="AF23" s="73">
        <v>2</v>
      </c>
      <c r="AG23" s="73">
        <v>2</v>
      </c>
      <c r="AH23" s="73">
        <v>2</v>
      </c>
      <c r="AI23" s="73">
        <v>2</v>
      </c>
      <c r="AJ23" s="73">
        <v>2</v>
      </c>
      <c r="AK23" s="73">
        <v>2</v>
      </c>
      <c r="AL23" s="73">
        <v>2</v>
      </c>
      <c r="AM23" s="73">
        <v>2</v>
      </c>
      <c r="AN23" s="73">
        <v>2</v>
      </c>
      <c r="AO23" s="73">
        <v>2</v>
      </c>
      <c r="AP23" s="73">
        <v>2</v>
      </c>
      <c r="AQ23" s="73">
        <v>2</v>
      </c>
      <c r="AR23" s="73">
        <v>2</v>
      </c>
      <c r="AS23" s="73">
        <v>2</v>
      </c>
      <c r="AT23" s="73">
        <v>2</v>
      </c>
      <c r="AU23" s="73">
        <v>2</v>
      </c>
      <c r="AV23" s="74">
        <v>2</v>
      </c>
      <c r="AW23" s="15"/>
      <c r="AX23" s="46"/>
      <c r="AY23" s="41">
        <v>0</v>
      </c>
      <c r="AZ23" s="35">
        <v>0</v>
      </c>
      <c r="BA23" s="35">
        <v>0</v>
      </c>
      <c r="BB23" s="35">
        <v>0</v>
      </c>
      <c r="BC23" s="35">
        <v>0</v>
      </c>
      <c r="BD23" s="35">
        <v>0</v>
      </c>
      <c r="BE23" s="35">
        <v>0</v>
      </c>
      <c r="BF23" s="35">
        <v>0</v>
      </c>
      <c r="BG23" s="35">
        <v>0</v>
      </c>
      <c r="BH23" s="35">
        <v>0</v>
      </c>
      <c r="BI23" s="14"/>
      <c r="BJ23" s="50">
        <f t="shared" si="2"/>
        <v>32</v>
      </c>
      <c r="BK23" s="50">
        <f t="shared" si="4"/>
        <v>46</v>
      </c>
      <c r="BL23" s="50">
        <f t="shared" si="3"/>
        <v>78</v>
      </c>
    </row>
    <row r="24" spans="1:64" ht="12" customHeight="1">
      <c r="A24" s="468"/>
      <c r="B24" s="445"/>
      <c r="C24" s="445"/>
      <c r="D24" s="5" t="s">
        <v>137</v>
      </c>
      <c r="E24" s="35"/>
      <c r="F24" s="75"/>
      <c r="G24" s="75"/>
      <c r="H24" s="75">
        <v>1</v>
      </c>
      <c r="I24" s="75">
        <v>1</v>
      </c>
      <c r="J24" s="75"/>
      <c r="K24" s="75">
        <v>1</v>
      </c>
      <c r="L24" s="75">
        <v>1</v>
      </c>
      <c r="M24" s="75"/>
      <c r="N24" s="75">
        <v>1</v>
      </c>
      <c r="O24" s="75">
        <v>1</v>
      </c>
      <c r="P24" s="75"/>
      <c r="Q24" s="75">
        <v>1</v>
      </c>
      <c r="R24" s="75">
        <v>1</v>
      </c>
      <c r="S24" s="75">
        <v>1</v>
      </c>
      <c r="T24" s="75">
        <v>1</v>
      </c>
      <c r="U24" s="75">
        <v>1</v>
      </c>
      <c r="V24" s="75"/>
      <c r="W24" s="71"/>
      <c r="X24" s="69">
        <v>0</v>
      </c>
      <c r="Y24" s="69">
        <v>0</v>
      </c>
      <c r="Z24" s="75"/>
      <c r="AA24" s="75">
        <v>1</v>
      </c>
      <c r="AB24" s="75">
        <v>1</v>
      </c>
      <c r="AC24" s="75">
        <v>1</v>
      </c>
      <c r="AD24" s="75"/>
      <c r="AE24" s="75">
        <v>1</v>
      </c>
      <c r="AF24" s="75"/>
      <c r="AG24" s="75">
        <v>1</v>
      </c>
      <c r="AH24" s="75">
        <v>1</v>
      </c>
      <c r="AI24" s="75">
        <v>1</v>
      </c>
      <c r="AJ24" s="75">
        <v>1</v>
      </c>
      <c r="AK24" s="75">
        <v>1</v>
      </c>
      <c r="AL24" s="75">
        <v>1</v>
      </c>
      <c r="AM24" s="75">
        <v>1</v>
      </c>
      <c r="AN24" s="75">
        <v>1</v>
      </c>
      <c r="AO24" s="75"/>
      <c r="AP24" s="75"/>
      <c r="AQ24" s="75">
        <v>1</v>
      </c>
      <c r="AR24" s="75"/>
      <c r="AS24" s="75"/>
      <c r="AT24" s="75">
        <v>1</v>
      </c>
      <c r="AU24" s="75"/>
      <c r="AV24" s="76">
        <v>1</v>
      </c>
      <c r="AW24" s="15"/>
      <c r="AX24" s="46"/>
      <c r="AY24" s="41">
        <v>0</v>
      </c>
      <c r="AZ24" s="35">
        <v>0</v>
      </c>
      <c r="BA24" s="35">
        <v>0</v>
      </c>
      <c r="BB24" s="35">
        <v>0</v>
      </c>
      <c r="BC24" s="35">
        <v>0</v>
      </c>
      <c r="BD24" s="35">
        <v>0</v>
      </c>
      <c r="BE24" s="35">
        <v>0</v>
      </c>
      <c r="BF24" s="35">
        <v>0</v>
      </c>
      <c r="BG24" s="35">
        <v>0</v>
      </c>
      <c r="BH24" s="35">
        <v>0</v>
      </c>
      <c r="BI24" s="14"/>
      <c r="BJ24">
        <f t="shared" si="2"/>
        <v>11</v>
      </c>
      <c r="BK24">
        <f t="shared" si="4"/>
        <v>15</v>
      </c>
      <c r="BL24">
        <f t="shared" si="3"/>
        <v>26</v>
      </c>
    </row>
    <row r="25" spans="1:64" ht="12" customHeight="1">
      <c r="A25" s="468"/>
      <c r="B25" s="444" t="s">
        <v>90</v>
      </c>
      <c r="C25" s="444" t="s">
        <v>5</v>
      </c>
      <c r="D25" s="5" t="s">
        <v>136</v>
      </c>
      <c r="E25" s="34"/>
      <c r="F25" s="73">
        <v>1</v>
      </c>
      <c r="G25" s="73">
        <v>2</v>
      </c>
      <c r="H25" s="73">
        <v>2</v>
      </c>
      <c r="I25" s="73">
        <v>2</v>
      </c>
      <c r="J25" s="73">
        <v>2</v>
      </c>
      <c r="K25" s="73">
        <v>2</v>
      </c>
      <c r="L25" s="73">
        <v>2</v>
      </c>
      <c r="M25" s="73">
        <v>2</v>
      </c>
      <c r="N25" s="73">
        <v>2</v>
      </c>
      <c r="O25" s="73">
        <v>2</v>
      </c>
      <c r="P25" s="73">
        <v>2</v>
      </c>
      <c r="Q25" s="73">
        <v>2</v>
      </c>
      <c r="R25" s="73">
        <v>2</v>
      </c>
      <c r="S25" s="73">
        <v>2</v>
      </c>
      <c r="T25" s="73">
        <v>2</v>
      </c>
      <c r="U25" s="73">
        <v>2</v>
      </c>
      <c r="V25" s="73">
        <v>1</v>
      </c>
      <c r="W25" s="68"/>
      <c r="X25" s="69">
        <v>0</v>
      </c>
      <c r="Y25" s="69">
        <v>0</v>
      </c>
      <c r="Z25" s="73">
        <v>2</v>
      </c>
      <c r="AA25" s="73">
        <v>2</v>
      </c>
      <c r="AB25" s="73">
        <v>2</v>
      </c>
      <c r="AC25" s="73">
        <v>2</v>
      </c>
      <c r="AD25" s="73">
        <v>2</v>
      </c>
      <c r="AE25" s="73">
        <v>2</v>
      </c>
      <c r="AF25" s="73">
        <v>2</v>
      </c>
      <c r="AG25" s="73">
        <v>2</v>
      </c>
      <c r="AH25" s="73">
        <v>2</v>
      </c>
      <c r="AI25" s="73">
        <v>2</v>
      </c>
      <c r="AJ25" s="73">
        <v>2</v>
      </c>
      <c r="AK25" s="73">
        <v>2</v>
      </c>
      <c r="AL25" s="73">
        <v>2</v>
      </c>
      <c r="AM25" s="73">
        <v>2</v>
      </c>
      <c r="AN25" s="73">
        <v>2</v>
      </c>
      <c r="AO25" s="73">
        <v>2</v>
      </c>
      <c r="AP25" s="73">
        <v>2</v>
      </c>
      <c r="AQ25" s="73">
        <v>2</v>
      </c>
      <c r="AR25" s="73">
        <v>2</v>
      </c>
      <c r="AS25" s="73">
        <v>2</v>
      </c>
      <c r="AT25" s="73">
        <v>2</v>
      </c>
      <c r="AU25" s="73">
        <v>2</v>
      </c>
      <c r="AV25" s="74">
        <v>2</v>
      </c>
      <c r="AW25" s="15"/>
      <c r="AX25" s="46"/>
      <c r="AY25" s="41">
        <v>0</v>
      </c>
      <c r="AZ25" s="35">
        <v>0</v>
      </c>
      <c r="BA25" s="35">
        <v>0</v>
      </c>
      <c r="BB25" s="35">
        <v>0</v>
      </c>
      <c r="BC25" s="35">
        <v>0</v>
      </c>
      <c r="BD25" s="35">
        <v>0</v>
      </c>
      <c r="BE25" s="35">
        <v>0</v>
      </c>
      <c r="BF25" s="35">
        <v>0</v>
      </c>
      <c r="BG25" s="35">
        <v>0</v>
      </c>
      <c r="BH25" s="35">
        <v>0</v>
      </c>
      <c r="BI25" s="14"/>
      <c r="BJ25" s="50">
        <f t="shared" si="2"/>
        <v>32</v>
      </c>
      <c r="BK25" s="50">
        <f t="shared" si="4"/>
        <v>46</v>
      </c>
      <c r="BL25" s="50">
        <f t="shared" si="3"/>
        <v>78</v>
      </c>
    </row>
    <row r="26" spans="1:64" ht="12" customHeight="1">
      <c r="A26" s="468"/>
      <c r="B26" s="445"/>
      <c r="C26" s="445"/>
      <c r="D26" s="5" t="s">
        <v>137</v>
      </c>
      <c r="E26" s="35"/>
      <c r="F26" s="75"/>
      <c r="G26" s="75">
        <v>1</v>
      </c>
      <c r="H26" s="75"/>
      <c r="I26" s="75">
        <v>1</v>
      </c>
      <c r="J26" s="75"/>
      <c r="K26" s="75">
        <v>1</v>
      </c>
      <c r="L26" s="75"/>
      <c r="M26" s="75">
        <v>1</v>
      </c>
      <c r="N26" s="75"/>
      <c r="O26" s="75">
        <v>1</v>
      </c>
      <c r="P26" s="75"/>
      <c r="Q26" s="75">
        <v>1</v>
      </c>
      <c r="R26" s="75"/>
      <c r="S26" s="75">
        <v>1</v>
      </c>
      <c r="T26" s="75">
        <v>1</v>
      </c>
      <c r="U26" s="75">
        <v>1</v>
      </c>
      <c r="V26" s="75"/>
      <c r="W26" s="71"/>
      <c r="X26" s="69">
        <v>0</v>
      </c>
      <c r="Y26" s="69">
        <v>0</v>
      </c>
      <c r="Z26" s="75"/>
      <c r="AA26" s="75">
        <v>1</v>
      </c>
      <c r="AB26" s="75"/>
      <c r="AC26" s="75">
        <v>1</v>
      </c>
      <c r="AD26" s="75"/>
      <c r="AE26" s="75">
        <v>1</v>
      </c>
      <c r="AF26" s="75"/>
      <c r="AG26" s="75">
        <v>1</v>
      </c>
      <c r="AH26" s="75"/>
      <c r="AI26" s="75">
        <v>1</v>
      </c>
      <c r="AJ26" s="75"/>
      <c r="AK26" s="75">
        <v>1</v>
      </c>
      <c r="AL26" s="75"/>
      <c r="AM26" s="75">
        <v>1</v>
      </c>
      <c r="AN26" s="75">
        <v>1</v>
      </c>
      <c r="AO26" s="75">
        <v>1</v>
      </c>
      <c r="AP26" s="75">
        <v>1</v>
      </c>
      <c r="AQ26" s="75">
        <v>1</v>
      </c>
      <c r="AR26" s="75"/>
      <c r="AS26" s="75">
        <v>1</v>
      </c>
      <c r="AT26" s="75"/>
      <c r="AU26" s="75">
        <v>1</v>
      </c>
      <c r="AV26" s="74"/>
      <c r="AW26" s="15"/>
      <c r="AX26" s="46"/>
      <c r="AY26" s="41">
        <v>0</v>
      </c>
      <c r="AZ26" s="35">
        <v>0</v>
      </c>
      <c r="BA26" s="35">
        <v>0</v>
      </c>
      <c r="BB26" s="35">
        <v>0</v>
      </c>
      <c r="BC26" s="35">
        <v>0</v>
      </c>
      <c r="BD26" s="35">
        <v>0</v>
      </c>
      <c r="BE26" s="35">
        <v>0</v>
      </c>
      <c r="BF26" s="35">
        <v>0</v>
      </c>
      <c r="BG26" s="35">
        <v>0</v>
      </c>
      <c r="BH26" s="35">
        <v>0</v>
      </c>
      <c r="BI26" s="14"/>
      <c r="BJ26">
        <f t="shared" si="2"/>
        <v>9</v>
      </c>
      <c r="BK26">
        <f t="shared" si="4"/>
        <v>13</v>
      </c>
      <c r="BL26">
        <f t="shared" si="3"/>
        <v>22</v>
      </c>
    </row>
    <row r="27" spans="1:64" ht="12" customHeight="1">
      <c r="A27" s="468"/>
      <c r="B27" s="444" t="s">
        <v>91</v>
      </c>
      <c r="C27" s="444" t="s">
        <v>63</v>
      </c>
      <c r="D27" s="5" t="s">
        <v>136</v>
      </c>
      <c r="E27" s="34"/>
      <c r="F27" s="77"/>
      <c r="G27" s="77">
        <v>1</v>
      </c>
      <c r="H27" s="77">
        <v>1</v>
      </c>
      <c r="I27" s="77">
        <v>1</v>
      </c>
      <c r="J27" s="77">
        <v>1</v>
      </c>
      <c r="K27" s="77">
        <v>1</v>
      </c>
      <c r="L27" s="77">
        <v>1</v>
      </c>
      <c r="M27" s="77">
        <v>1</v>
      </c>
      <c r="N27" s="77">
        <v>1</v>
      </c>
      <c r="O27" s="77">
        <v>1</v>
      </c>
      <c r="P27" s="77">
        <v>1</v>
      </c>
      <c r="Q27" s="77">
        <v>1</v>
      </c>
      <c r="R27" s="77">
        <v>1</v>
      </c>
      <c r="S27" s="77">
        <v>1</v>
      </c>
      <c r="T27" s="77">
        <v>1</v>
      </c>
      <c r="U27" s="77">
        <v>1</v>
      </c>
      <c r="V27" s="77">
        <v>1</v>
      </c>
      <c r="W27" s="68"/>
      <c r="X27" s="69">
        <v>0</v>
      </c>
      <c r="Y27" s="69">
        <v>0</v>
      </c>
      <c r="Z27" s="77">
        <v>1</v>
      </c>
      <c r="AA27" s="77">
        <v>1</v>
      </c>
      <c r="AB27" s="77">
        <v>1</v>
      </c>
      <c r="AC27" s="77">
        <v>1</v>
      </c>
      <c r="AD27" s="77">
        <v>1</v>
      </c>
      <c r="AE27" s="77">
        <v>1</v>
      </c>
      <c r="AF27" s="77">
        <v>1</v>
      </c>
      <c r="AG27" s="77">
        <v>1</v>
      </c>
      <c r="AH27" s="77">
        <v>1</v>
      </c>
      <c r="AI27" s="77">
        <v>1</v>
      </c>
      <c r="AJ27" s="77">
        <v>1</v>
      </c>
      <c r="AK27" s="77">
        <v>1</v>
      </c>
      <c r="AL27" s="77">
        <v>1</v>
      </c>
      <c r="AM27" s="77">
        <v>1</v>
      </c>
      <c r="AN27" s="77">
        <v>1</v>
      </c>
      <c r="AO27" s="77">
        <v>1</v>
      </c>
      <c r="AP27" s="77">
        <v>1</v>
      </c>
      <c r="AQ27" s="77">
        <v>1</v>
      </c>
      <c r="AR27" s="77">
        <v>1</v>
      </c>
      <c r="AS27" s="77">
        <v>1</v>
      </c>
      <c r="AT27" s="77">
        <v>1</v>
      </c>
      <c r="AU27" s="77">
        <v>1</v>
      </c>
      <c r="AV27" s="77">
        <v>1</v>
      </c>
      <c r="AW27" s="15"/>
      <c r="AX27" s="46"/>
      <c r="AY27" s="41">
        <v>0</v>
      </c>
      <c r="AZ27" s="35">
        <v>0</v>
      </c>
      <c r="BA27" s="35">
        <v>0</v>
      </c>
      <c r="BB27" s="35">
        <v>0</v>
      </c>
      <c r="BC27" s="35">
        <v>0</v>
      </c>
      <c r="BD27" s="35">
        <v>0</v>
      </c>
      <c r="BE27" s="35">
        <v>0</v>
      </c>
      <c r="BF27" s="35">
        <v>0</v>
      </c>
      <c r="BG27" s="35">
        <v>0</v>
      </c>
      <c r="BH27" s="35">
        <v>0</v>
      </c>
      <c r="BI27" s="14"/>
      <c r="BJ27" s="50">
        <f t="shared" si="2"/>
        <v>16</v>
      </c>
      <c r="BK27" s="50">
        <f t="shared" si="4"/>
        <v>23</v>
      </c>
      <c r="BL27" s="50">
        <f t="shared" si="3"/>
        <v>39</v>
      </c>
    </row>
    <row r="28" spans="1:64" ht="12" customHeight="1">
      <c r="A28" s="468"/>
      <c r="B28" s="445"/>
      <c r="C28" s="445"/>
      <c r="D28" s="5" t="s">
        <v>137</v>
      </c>
      <c r="E28" s="35"/>
      <c r="F28" s="75"/>
      <c r="G28" s="75"/>
      <c r="H28" s="75">
        <v>1</v>
      </c>
      <c r="I28" s="75"/>
      <c r="J28" s="75"/>
      <c r="K28" s="75">
        <v>1</v>
      </c>
      <c r="L28" s="75"/>
      <c r="M28" s="75"/>
      <c r="N28" s="75">
        <v>1</v>
      </c>
      <c r="O28" s="75"/>
      <c r="P28" s="75"/>
      <c r="Q28" s="75">
        <v>1</v>
      </c>
      <c r="R28" s="75"/>
      <c r="S28" s="75"/>
      <c r="T28" s="75">
        <v>1</v>
      </c>
      <c r="U28" s="75"/>
      <c r="V28" s="75">
        <v>1</v>
      </c>
      <c r="W28" s="71"/>
      <c r="X28" s="69">
        <v>0</v>
      </c>
      <c r="Y28" s="69">
        <v>0</v>
      </c>
      <c r="Z28" s="75"/>
      <c r="AA28" s="75"/>
      <c r="AB28" s="75"/>
      <c r="AC28" s="75">
        <v>1</v>
      </c>
      <c r="AD28" s="75"/>
      <c r="AE28" s="75"/>
      <c r="AF28" s="75">
        <v>1</v>
      </c>
      <c r="AG28" s="75"/>
      <c r="AH28" s="75"/>
      <c r="AI28" s="75">
        <v>1</v>
      </c>
      <c r="AJ28" s="75"/>
      <c r="AK28" s="75"/>
      <c r="AL28" s="75">
        <v>1</v>
      </c>
      <c r="AM28" s="75"/>
      <c r="AN28" s="75"/>
      <c r="AO28" s="75">
        <v>1</v>
      </c>
      <c r="AP28" s="75"/>
      <c r="AQ28" s="75"/>
      <c r="AR28" s="75">
        <v>1</v>
      </c>
      <c r="AS28" s="75"/>
      <c r="AT28" s="75">
        <v>1</v>
      </c>
      <c r="AU28" s="75"/>
      <c r="AV28" s="76">
        <v>1</v>
      </c>
      <c r="AW28" s="15"/>
      <c r="AX28" s="46"/>
      <c r="AY28" s="41">
        <v>0</v>
      </c>
      <c r="AZ28" s="35">
        <v>0</v>
      </c>
      <c r="BA28" s="35">
        <v>0</v>
      </c>
      <c r="BB28" s="35">
        <v>0</v>
      </c>
      <c r="BC28" s="35">
        <v>0</v>
      </c>
      <c r="BD28" s="35">
        <v>0</v>
      </c>
      <c r="BE28" s="35">
        <v>0</v>
      </c>
      <c r="BF28" s="35">
        <v>0</v>
      </c>
      <c r="BG28" s="35">
        <v>0</v>
      </c>
      <c r="BH28" s="35">
        <v>0</v>
      </c>
      <c r="BI28" s="14"/>
      <c r="BJ28">
        <f t="shared" si="2"/>
        <v>6</v>
      </c>
      <c r="BK28">
        <f t="shared" si="4"/>
        <v>8</v>
      </c>
      <c r="BL28">
        <f t="shared" si="3"/>
        <v>14</v>
      </c>
    </row>
    <row r="29" spans="1:64" ht="16.5" customHeight="1">
      <c r="A29" s="468"/>
      <c r="B29" s="458" t="s">
        <v>92</v>
      </c>
      <c r="C29" s="458" t="s">
        <v>64</v>
      </c>
      <c r="D29" s="5" t="s">
        <v>136</v>
      </c>
      <c r="E29" s="35"/>
      <c r="F29" s="72">
        <f aca="true" t="shared" si="7" ref="F29:U30">F31+F33+F35</f>
        <v>8</v>
      </c>
      <c r="G29" s="72">
        <f t="shared" si="7"/>
        <v>16</v>
      </c>
      <c r="H29" s="72">
        <f t="shared" si="7"/>
        <v>16</v>
      </c>
      <c r="I29" s="72">
        <f t="shared" si="7"/>
        <v>16</v>
      </c>
      <c r="J29" s="72">
        <f t="shared" si="7"/>
        <v>16</v>
      </c>
      <c r="K29" s="72">
        <f t="shared" si="7"/>
        <v>16</v>
      </c>
      <c r="L29" s="72">
        <f t="shared" si="7"/>
        <v>16</v>
      </c>
      <c r="M29" s="72">
        <f t="shared" si="7"/>
        <v>16</v>
      </c>
      <c r="N29" s="72">
        <f t="shared" si="7"/>
        <v>16</v>
      </c>
      <c r="O29" s="72">
        <f t="shared" si="7"/>
        <v>16</v>
      </c>
      <c r="P29" s="72">
        <f t="shared" si="7"/>
        <v>16</v>
      </c>
      <c r="Q29" s="72">
        <f t="shared" si="7"/>
        <v>16</v>
      </c>
      <c r="R29" s="72">
        <f t="shared" si="7"/>
        <v>16</v>
      </c>
      <c r="S29" s="72">
        <f t="shared" si="7"/>
        <v>16</v>
      </c>
      <c r="T29" s="72">
        <f t="shared" si="7"/>
        <v>16</v>
      </c>
      <c r="U29" s="72">
        <f t="shared" si="7"/>
        <v>16</v>
      </c>
      <c r="V29" s="72">
        <f>V31+V33+V35</f>
        <v>8</v>
      </c>
      <c r="W29" s="71"/>
      <c r="X29" s="69">
        <v>0</v>
      </c>
      <c r="Y29" s="69">
        <v>0</v>
      </c>
      <c r="Z29" s="72">
        <f aca="true" t="shared" si="8" ref="Z29:AV30">Z31+Z33+Z35</f>
        <v>16</v>
      </c>
      <c r="AA29" s="72">
        <f t="shared" si="8"/>
        <v>16</v>
      </c>
      <c r="AB29" s="72">
        <f t="shared" si="8"/>
        <v>16</v>
      </c>
      <c r="AC29" s="72">
        <f t="shared" si="8"/>
        <v>16</v>
      </c>
      <c r="AD29" s="72">
        <f t="shared" si="8"/>
        <v>16</v>
      </c>
      <c r="AE29" s="72">
        <f t="shared" si="8"/>
        <v>16</v>
      </c>
      <c r="AF29" s="72">
        <f t="shared" si="8"/>
        <v>16</v>
      </c>
      <c r="AG29" s="72">
        <f t="shared" si="8"/>
        <v>16</v>
      </c>
      <c r="AH29" s="72">
        <f t="shared" si="8"/>
        <v>16</v>
      </c>
      <c r="AI29" s="72">
        <f t="shared" si="8"/>
        <v>16</v>
      </c>
      <c r="AJ29" s="72">
        <f t="shared" si="8"/>
        <v>16</v>
      </c>
      <c r="AK29" s="72">
        <f t="shared" si="8"/>
        <v>16</v>
      </c>
      <c r="AL29" s="72">
        <f t="shared" si="8"/>
        <v>16</v>
      </c>
      <c r="AM29" s="72">
        <f t="shared" si="8"/>
        <v>16</v>
      </c>
      <c r="AN29" s="72">
        <f t="shared" si="8"/>
        <v>16</v>
      </c>
      <c r="AO29" s="72">
        <f t="shared" si="8"/>
        <v>16</v>
      </c>
      <c r="AP29" s="72">
        <f t="shared" si="8"/>
        <v>16</v>
      </c>
      <c r="AQ29" s="72">
        <f t="shared" si="8"/>
        <v>16</v>
      </c>
      <c r="AR29" s="72">
        <f t="shared" si="8"/>
        <v>16</v>
      </c>
      <c r="AS29" s="72">
        <f t="shared" si="8"/>
        <v>16</v>
      </c>
      <c r="AT29" s="72">
        <f t="shared" si="8"/>
        <v>16</v>
      </c>
      <c r="AU29" s="72">
        <f t="shared" si="8"/>
        <v>16</v>
      </c>
      <c r="AV29" s="72">
        <f t="shared" si="8"/>
        <v>16</v>
      </c>
      <c r="AW29" s="15"/>
      <c r="AX29" s="46"/>
      <c r="AY29" s="41">
        <v>0</v>
      </c>
      <c r="AZ29" s="35">
        <v>0</v>
      </c>
      <c r="BA29" s="35">
        <v>0</v>
      </c>
      <c r="BB29" s="35">
        <v>0</v>
      </c>
      <c r="BC29" s="35">
        <v>0</v>
      </c>
      <c r="BD29" s="35">
        <v>0</v>
      </c>
      <c r="BE29" s="35">
        <v>0</v>
      </c>
      <c r="BF29" s="35">
        <v>0</v>
      </c>
      <c r="BG29" s="35">
        <v>0</v>
      </c>
      <c r="BH29" s="35">
        <v>0</v>
      </c>
      <c r="BI29" s="14"/>
      <c r="BJ29" s="50">
        <f t="shared" si="2"/>
        <v>256</v>
      </c>
      <c r="BK29" s="50">
        <f t="shared" si="4"/>
        <v>368</v>
      </c>
      <c r="BL29" s="50">
        <f t="shared" si="3"/>
        <v>624</v>
      </c>
    </row>
    <row r="30" spans="1:64" ht="12" customHeight="1">
      <c r="A30" s="468"/>
      <c r="B30" s="459"/>
      <c r="C30" s="459"/>
      <c r="D30" s="5" t="s">
        <v>137</v>
      </c>
      <c r="E30" s="35"/>
      <c r="F30" s="21">
        <f>F32+F34+F36</f>
        <v>3</v>
      </c>
      <c r="G30" s="21">
        <f t="shared" si="7"/>
        <v>5</v>
      </c>
      <c r="H30" s="21">
        <f t="shared" si="7"/>
        <v>3</v>
      </c>
      <c r="I30" s="21">
        <f t="shared" si="7"/>
        <v>5</v>
      </c>
      <c r="J30" s="21">
        <f t="shared" si="7"/>
        <v>4</v>
      </c>
      <c r="K30" s="21">
        <f t="shared" si="7"/>
        <v>5</v>
      </c>
      <c r="L30" s="21">
        <f t="shared" si="7"/>
        <v>4</v>
      </c>
      <c r="M30" s="21">
        <f t="shared" si="7"/>
        <v>5</v>
      </c>
      <c r="N30" s="21">
        <f t="shared" si="7"/>
        <v>5</v>
      </c>
      <c r="O30" s="21">
        <f t="shared" si="7"/>
        <v>6</v>
      </c>
      <c r="P30" s="21">
        <f t="shared" si="7"/>
        <v>5</v>
      </c>
      <c r="Q30" s="21">
        <f t="shared" si="7"/>
        <v>6</v>
      </c>
      <c r="R30" s="21">
        <f t="shared" si="7"/>
        <v>5</v>
      </c>
      <c r="S30" s="21">
        <f t="shared" si="7"/>
        <v>6</v>
      </c>
      <c r="T30" s="21">
        <f t="shared" si="7"/>
        <v>5</v>
      </c>
      <c r="U30" s="21">
        <f t="shared" si="7"/>
        <v>6</v>
      </c>
      <c r="V30" s="21">
        <f>V32+V34+V36</f>
        <v>4</v>
      </c>
      <c r="W30" s="15"/>
      <c r="X30" s="36">
        <v>0</v>
      </c>
      <c r="Y30" s="36">
        <v>0</v>
      </c>
      <c r="Z30" s="21">
        <f t="shared" si="8"/>
        <v>3</v>
      </c>
      <c r="AA30" s="21">
        <f t="shared" si="8"/>
        <v>5</v>
      </c>
      <c r="AB30" s="21">
        <f t="shared" si="8"/>
        <v>4</v>
      </c>
      <c r="AC30" s="21">
        <f t="shared" si="8"/>
        <v>6</v>
      </c>
      <c r="AD30" s="21">
        <f t="shared" si="8"/>
        <v>4</v>
      </c>
      <c r="AE30" s="21">
        <f t="shared" si="8"/>
        <v>6</v>
      </c>
      <c r="AF30" s="21">
        <f t="shared" si="8"/>
        <v>4</v>
      </c>
      <c r="AG30" s="21">
        <f t="shared" si="8"/>
        <v>6</v>
      </c>
      <c r="AH30" s="21">
        <f t="shared" si="8"/>
        <v>4</v>
      </c>
      <c r="AI30" s="21">
        <f t="shared" si="8"/>
        <v>6</v>
      </c>
      <c r="AJ30" s="21">
        <f t="shared" si="8"/>
        <v>4</v>
      </c>
      <c r="AK30" s="21">
        <f t="shared" si="8"/>
        <v>6</v>
      </c>
      <c r="AL30" s="21">
        <f t="shared" si="8"/>
        <v>4</v>
      </c>
      <c r="AM30" s="21">
        <f t="shared" si="8"/>
        <v>6</v>
      </c>
      <c r="AN30" s="21">
        <f t="shared" si="8"/>
        <v>4</v>
      </c>
      <c r="AO30" s="21">
        <f t="shared" si="8"/>
        <v>6</v>
      </c>
      <c r="AP30" s="21">
        <f t="shared" si="8"/>
        <v>5</v>
      </c>
      <c r="AQ30" s="21">
        <f t="shared" si="8"/>
        <v>6</v>
      </c>
      <c r="AR30" s="21">
        <f t="shared" si="8"/>
        <v>5</v>
      </c>
      <c r="AS30" s="21">
        <f t="shared" si="8"/>
        <v>6</v>
      </c>
      <c r="AT30" s="21">
        <f t="shared" si="8"/>
        <v>5</v>
      </c>
      <c r="AU30" s="21">
        <f t="shared" si="8"/>
        <v>6</v>
      </c>
      <c r="AV30" s="21">
        <f t="shared" si="8"/>
        <v>5</v>
      </c>
      <c r="AW30" s="15"/>
      <c r="AX30" s="46"/>
      <c r="AY30" s="41">
        <v>0</v>
      </c>
      <c r="AZ30" s="35">
        <v>0</v>
      </c>
      <c r="BA30" s="35">
        <v>0</v>
      </c>
      <c r="BB30" s="35">
        <v>0</v>
      </c>
      <c r="BC30" s="35">
        <v>0</v>
      </c>
      <c r="BD30" s="35">
        <v>0</v>
      </c>
      <c r="BE30" s="35">
        <v>0</v>
      </c>
      <c r="BF30" s="35">
        <v>0</v>
      </c>
      <c r="BG30" s="35">
        <v>0</v>
      </c>
      <c r="BH30" s="35">
        <v>0</v>
      </c>
      <c r="BI30" s="14"/>
      <c r="BJ30">
        <f t="shared" si="2"/>
        <v>82</v>
      </c>
      <c r="BK30">
        <f t="shared" si="4"/>
        <v>116</v>
      </c>
      <c r="BL30">
        <f t="shared" si="3"/>
        <v>198</v>
      </c>
    </row>
    <row r="31" spans="1:64" ht="12" customHeight="1">
      <c r="A31" s="468"/>
      <c r="B31" s="444" t="s">
        <v>93</v>
      </c>
      <c r="C31" s="444" t="s">
        <v>14</v>
      </c>
      <c r="D31" s="5" t="s">
        <v>136</v>
      </c>
      <c r="E31" s="34"/>
      <c r="F31" s="33">
        <v>4</v>
      </c>
      <c r="G31" s="33">
        <v>8</v>
      </c>
      <c r="H31" s="33">
        <v>8</v>
      </c>
      <c r="I31" s="33">
        <v>8</v>
      </c>
      <c r="J31" s="33">
        <v>8</v>
      </c>
      <c r="K31" s="33">
        <v>8</v>
      </c>
      <c r="L31" s="33">
        <v>8</v>
      </c>
      <c r="M31" s="33">
        <v>8</v>
      </c>
      <c r="N31" s="33">
        <v>8</v>
      </c>
      <c r="O31" s="33">
        <v>8</v>
      </c>
      <c r="P31" s="33">
        <v>8</v>
      </c>
      <c r="Q31" s="33">
        <v>8</v>
      </c>
      <c r="R31" s="33">
        <v>8</v>
      </c>
      <c r="S31" s="33">
        <v>8</v>
      </c>
      <c r="T31" s="33">
        <v>8</v>
      </c>
      <c r="U31" s="33">
        <v>8</v>
      </c>
      <c r="V31" s="33">
        <v>4</v>
      </c>
      <c r="W31" s="40"/>
      <c r="X31" s="36">
        <v>0</v>
      </c>
      <c r="Y31" s="36">
        <v>0</v>
      </c>
      <c r="Z31" s="33">
        <v>8</v>
      </c>
      <c r="AA31" s="33">
        <v>8</v>
      </c>
      <c r="AB31" s="33">
        <v>8</v>
      </c>
      <c r="AC31" s="33">
        <v>8</v>
      </c>
      <c r="AD31" s="33">
        <v>8</v>
      </c>
      <c r="AE31" s="33">
        <v>8</v>
      </c>
      <c r="AF31" s="33">
        <v>8</v>
      </c>
      <c r="AG31" s="33">
        <v>8</v>
      </c>
      <c r="AH31" s="33">
        <v>8</v>
      </c>
      <c r="AI31" s="33">
        <v>8</v>
      </c>
      <c r="AJ31" s="33">
        <v>8</v>
      </c>
      <c r="AK31" s="33">
        <v>8</v>
      </c>
      <c r="AL31" s="33">
        <v>8</v>
      </c>
      <c r="AM31" s="33">
        <v>8</v>
      </c>
      <c r="AN31" s="33">
        <v>8</v>
      </c>
      <c r="AO31" s="33">
        <v>8</v>
      </c>
      <c r="AP31" s="33">
        <v>8</v>
      </c>
      <c r="AQ31" s="33">
        <v>8</v>
      </c>
      <c r="AR31" s="33">
        <v>8</v>
      </c>
      <c r="AS31" s="33">
        <v>8</v>
      </c>
      <c r="AT31" s="33">
        <v>8</v>
      </c>
      <c r="AU31" s="33">
        <v>8</v>
      </c>
      <c r="AV31" s="39">
        <v>8</v>
      </c>
      <c r="AW31" s="15"/>
      <c r="AX31" s="46"/>
      <c r="AY31" s="41">
        <v>0</v>
      </c>
      <c r="AZ31" s="35">
        <v>0</v>
      </c>
      <c r="BA31" s="35">
        <v>0</v>
      </c>
      <c r="BB31" s="35">
        <v>0</v>
      </c>
      <c r="BC31" s="35">
        <v>0</v>
      </c>
      <c r="BD31" s="35">
        <v>0</v>
      </c>
      <c r="BE31" s="35">
        <v>0</v>
      </c>
      <c r="BF31" s="35">
        <v>0</v>
      </c>
      <c r="BG31" s="35">
        <v>0</v>
      </c>
      <c r="BH31" s="35">
        <v>0</v>
      </c>
      <c r="BI31" s="14"/>
      <c r="BJ31" s="50">
        <f t="shared" si="2"/>
        <v>128</v>
      </c>
      <c r="BK31" s="50">
        <f t="shared" si="4"/>
        <v>184</v>
      </c>
      <c r="BL31" s="50">
        <f t="shared" si="3"/>
        <v>312</v>
      </c>
    </row>
    <row r="32" spans="1:64" ht="12" customHeight="1">
      <c r="A32" s="468"/>
      <c r="B32" s="445"/>
      <c r="C32" s="445"/>
      <c r="D32" s="5" t="s">
        <v>137</v>
      </c>
      <c r="E32" s="35"/>
      <c r="F32" s="14">
        <v>2</v>
      </c>
      <c r="G32" s="14">
        <v>2</v>
      </c>
      <c r="H32" s="14">
        <v>2</v>
      </c>
      <c r="I32" s="14">
        <v>2</v>
      </c>
      <c r="J32" s="14">
        <v>2</v>
      </c>
      <c r="K32" s="14">
        <v>2</v>
      </c>
      <c r="L32" s="14">
        <v>2</v>
      </c>
      <c r="M32" s="14">
        <v>2</v>
      </c>
      <c r="N32" s="14">
        <v>3</v>
      </c>
      <c r="O32" s="14">
        <v>3</v>
      </c>
      <c r="P32" s="14">
        <v>3</v>
      </c>
      <c r="Q32" s="14">
        <v>3</v>
      </c>
      <c r="R32" s="14">
        <v>3</v>
      </c>
      <c r="S32" s="14">
        <v>3</v>
      </c>
      <c r="T32" s="14">
        <v>3</v>
      </c>
      <c r="U32" s="14">
        <v>3</v>
      </c>
      <c r="V32" s="14">
        <v>2</v>
      </c>
      <c r="W32" s="15"/>
      <c r="X32" s="36">
        <v>0</v>
      </c>
      <c r="Y32" s="36">
        <v>0</v>
      </c>
      <c r="Z32" s="14">
        <v>2</v>
      </c>
      <c r="AA32" s="14">
        <v>3</v>
      </c>
      <c r="AB32" s="14">
        <v>2</v>
      </c>
      <c r="AC32" s="14">
        <v>3</v>
      </c>
      <c r="AD32" s="14">
        <v>2</v>
      </c>
      <c r="AE32" s="14">
        <v>3</v>
      </c>
      <c r="AF32" s="14">
        <v>2</v>
      </c>
      <c r="AG32" s="14">
        <v>3</v>
      </c>
      <c r="AH32" s="14">
        <v>2</v>
      </c>
      <c r="AI32" s="14">
        <v>3</v>
      </c>
      <c r="AJ32" s="14">
        <v>2</v>
      </c>
      <c r="AK32" s="14">
        <v>3</v>
      </c>
      <c r="AL32" s="14">
        <v>2</v>
      </c>
      <c r="AM32" s="14">
        <v>3</v>
      </c>
      <c r="AN32" s="14">
        <v>2</v>
      </c>
      <c r="AO32" s="14">
        <v>3</v>
      </c>
      <c r="AP32" s="14">
        <v>3</v>
      </c>
      <c r="AQ32" s="14">
        <v>3</v>
      </c>
      <c r="AR32" s="14">
        <v>3</v>
      </c>
      <c r="AS32" s="14">
        <v>3</v>
      </c>
      <c r="AT32" s="14">
        <v>3</v>
      </c>
      <c r="AU32" s="14">
        <v>3</v>
      </c>
      <c r="AV32" s="51">
        <v>2</v>
      </c>
      <c r="AW32" s="15"/>
      <c r="AX32" s="46"/>
      <c r="AY32" s="41">
        <v>0</v>
      </c>
      <c r="AZ32" s="35">
        <v>0</v>
      </c>
      <c r="BA32" s="35">
        <v>0</v>
      </c>
      <c r="BB32" s="35">
        <v>0</v>
      </c>
      <c r="BC32" s="35">
        <v>0</v>
      </c>
      <c r="BD32" s="35">
        <v>0</v>
      </c>
      <c r="BE32" s="35">
        <v>0</v>
      </c>
      <c r="BF32" s="35">
        <v>0</v>
      </c>
      <c r="BG32" s="35">
        <v>0</v>
      </c>
      <c r="BH32" s="35">
        <v>0</v>
      </c>
      <c r="BI32" s="14"/>
      <c r="BJ32">
        <f t="shared" si="2"/>
        <v>42</v>
      </c>
      <c r="BK32">
        <f t="shared" si="4"/>
        <v>60</v>
      </c>
      <c r="BL32">
        <f t="shared" si="3"/>
        <v>102</v>
      </c>
    </row>
    <row r="33" spans="1:64" ht="12" customHeight="1">
      <c r="A33" s="468"/>
      <c r="B33" s="444" t="s">
        <v>94</v>
      </c>
      <c r="C33" s="444" t="s">
        <v>65</v>
      </c>
      <c r="D33" s="5" t="s">
        <v>136</v>
      </c>
      <c r="E33" s="34"/>
      <c r="F33" s="33">
        <v>2</v>
      </c>
      <c r="G33" s="33">
        <v>3</v>
      </c>
      <c r="H33" s="33">
        <v>3</v>
      </c>
      <c r="I33" s="33">
        <v>3</v>
      </c>
      <c r="J33" s="33">
        <v>3</v>
      </c>
      <c r="K33" s="33">
        <v>3</v>
      </c>
      <c r="L33" s="33">
        <v>3</v>
      </c>
      <c r="M33" s="33">
        <v>3</v>
      </c>
      <c r="N33" s="33">
        <v>3</v>
      </c>
      <c r="O33" s="33">
        <v>3</v>
      </c>
      <c r="P33" s="33">
        <v>3</v>
      </c>
      <c r="Q33" s="33">
        <v>3</v>
      </c>
      <c r="R33" s="33">
        <v>3</v>
      </c>
      <c r="S33" s="33">
        <v>3</v>
      </c>
      <c r="T33" s="33">
        <v>3</v>
      </c>
      <c r="U33" s="33">
        <v>3</v>
      </c>
      <c r="V33" s="33">
        <v>1</v>
      </c>
      <c r="W33" s="40"/>
      <c r="X33" s="36">
        <v>0</v>
      </c>
      <c r="Y33" s="36">
        <v>0</v>
      </c>
      <c r="Z33" s="33">
        <v>3</v>
      </c>
      <c r="AA33" s="33">
        <v>3</v>
      </c>
      <c r="AB33" s="33">
        <v>3</v>
      </c>
      <c r="AC33" s="33">
        <v>3</v>
      </c>
      <c r="AD33" s="33">
        <v>3</v>
      </c>
      <c r="AE33" s="33">
        <v>3</v>
      </c>
      <c r="AF33" s="33">
        <v>3</v>
      </c>
      <c r="AG33" s="33">
        <v>3</v>
      </c>
      <c r="AH33" s="33">
        <v>3</v>
      </c>
      <c r="AI33" s="33">
        <v>3</v>
      </c>
      <c r="AJ33" s="33">
        <v>3</v>
      </c>
      <c r="AK33" s="33">
        <v>3</v>
      </c>
      <c r="AL33" s="33">
        <v>3</v>
      </c>
      <c r="AM33" s="33">
        <v>3</v>
      </c>
      <c r="AN33" s="33">
        <v>3</v>
      </c>
      <c r="AO33" s="33">
        <v>3</v>
      </c>
      <c r="AP33" s="33">
        <v>3</v>
      </c>
      <c r="AQ33" s="33">
        <v>3</v>
      </c>
      <c r="AR33" s="33">
        <v>3</v>
      </c>
      <c r="AS33" s="33">
        <v>3</v>
      </c>
      <c r="AT33" s="33">
        <v>3</v>
      </c>
      <c r="AU33" s="33">
        <v>3</v>
      </c>
      <c r="AV33" s="39">
        <v>3</v>
      </c>
      <c r="AW33" s="15"/>
      <c r="AX33" s="46"/>
      <c r="AY33" s="41">
        <v>0</v>
      </c>
      <c r="AZ33" s="35">
        <v>0</v>
      </c>
      <c r="BA33" s="35">
        <v>0</v>
      </c>
      <c r="BB33" s="35">
        <v>0</v>
      </c>
      <c r="BC33" s="35">
        <v>0</v>
      </c>
      <c r="BD33" s="35">
        <v>0</v>
      </c>
      <c r="BE33" s="35">
        <v>0</v>
      </c>
      <c r="BF33" s="35">
        <v>0</v>
      </c>
      <c r="BG33" s="35">
        <v>0</v>
      </c>
      <c r="BH33" s="35">
        <v>0</v>
      </c>
      <c r="BI33" s="14"/>
      <c r="BJ33" s="50">
        <f t="shared" si="2"/>
        <v>48</v>
      </c>
      <c r="BK33" s="50">
        <f t="shared" si="4"/>
        <v>69</v>
      </c>
      <c r="BL33" s="50">
        <f t="shared" si="3"/>
        <v>117</v>
      </c>
    </row>
    <row r="34" spans="1:64" ht="12" customHeight="1">
      <c r="A34" s="468"/>
      <c r="B34" s="445"/>
      <c r="C34" s="445"/>
      <c r="D34" s="5" t="s">
        <v>137</v>
      </c>
      <c r="E34" s="35"/>
      <c r="F34" s="14"/>
      <c r="G34" s="14">
        <v>1</v>
      </c>
      <c r="H34" s="14"/>
      <c r="I34" s="14">
        <v>1</v>
      </c>
      <c r="J34" s="14">
        <v>1</v>
      </c>
      <c r="K34" s="14">
        <v>1</v>
      </c>
      <c r="L34" s="14">
        <v>1</v>
      </c>
      <c r="M34" s="14">
        <v>1</v>
      </c>
      <c r="N34" s="14">
        <v>1</v>
      </c>
      <c r="O34" s="14">
        <v>1</v>
      </c>
      <c r="P34" s="14">
        <v>1</v>
      </c>
      <c r="Q34" s="14">
        <v>1</v>
      </c>
      <c r="R34" s="14">
        <v>1</v>
      </c>
      <c r="S34" s="14">
        <v>1</v>
      </c>
      <c r="T34" s="14">
        <v>1</v>
      </c>
      <c r="U34" s="14">
        <v>1</v>
      </c>
      <c r="V34" s="14">
        <v>1</v>
      </c>
      <c r="W34" s="15"/>
      <c r="X34" s="36">
        <v>0</v>
      </c>
      <c r="Y34" s="36">
        <v>0</v>
      </c>
      <c r="Z34" s="14"/>
      <c r="AA34" s="14"/>
      <c r="AB34" s="14">
        <v>1</v>
      </c>
      <c r="AC34" s="14">
        <v>1</v>
      </c>
      <c r="AD34" s="14">
        <v>1</v>
      </c>
      <c r="AE34" s="14">
        <v>1</v>
      </c>
      <c r="AF34" s="14">
        <v>1</v>
      </c>
      <c r="AG34" s="14">
        <v>1</v>
      </c>
      <c r="AH34" s="14">
        <v>1</v>
      </c>
      <c r="AI34" s="14">
        <v>1</v>
      </c>
      <c r="AJ34" s="14">
        <v>1</v>
      </c>
      <c r="AK34" s="14">
        <v>1</v>
      </c>
      <c r="AL34" s="14">
        <v>1</v>
      </c>
      <c r="AM34" s="14">
        <v>1</v>
      </c>
      <c r="AN34" s="14">
        <v>1</v>
      </c>
      <c r="AO34" s="14">
        <v>1</v>
      </c>
      <c r="AP34" s="14">
        <v>1</v>
      </c>
      <c r="AQ34" s="14">
        <v>1</v>
      </c>
      <c r="AR34" s="14">
        <v>1</v>
      </c>
      <c r="AS34" s="14">
        <v>1</v>
      </c>
      <c r="AT34" s="14">
        <v>1</v>
      </c>
      <c r="AU34" s="14">
        <v>1</v>
      </c>
      <c r="AV34" s="51">
        <v>1</v>
      </c>
      <c r="AW34" s="15"/>
      <c r="AX34" s="46"/>
      <c r="AY34" s="41">
        <v>0</v>
      </c>
      <c r="AZ34" s="35">
        <v>0</v>
      </c>
      <c r="BA34" s="35">
        <v>0</v>
      </c>
      <c r="BB34" s="35">
        <v>0</v>
      </c>
      <c r="BC34" s="35">
        <v>0</v>
      </c>
      <c r="BD34" s="35">
        <v>0</v>
      </c>
      <c r="BE34" s="35">
        <v>0</v>
      </c>
      <c r="BF34" s="35">
        <v>0</v>
      </c>
      <c r="BG34" s="35">
        <v>0</v>
      </c>
      <c r="BH34" s="35">
        <v>0</v>
      </c>
      <c r="BI34" s="14"/>
      <c r="BJ34">
        <f t="shared" si="2"/>
        <v>15</v>
      </c>
      <c r="BK34">
        <f t="shared" si="4"/>
        <v>21</v>
      </c>
      <c r="BL34">
        <f t="shared" si="3"/>
        <v>36</v>
      </c>
    </row>
    <row r="35" spans="1:64" ht="12" customHeight="1">
      <c r="A35" s="468"/>
      <c r="B35" s="444" t="s">
        <v>95</v>
      </c>
      <c r="C35" s="444" t="s">
        <v>66</v>
      </c>
      <c r="D35" s="5" t="s">
        <v>136</v>
      </c>
      <c r="E35" s="34"/>
      <c r="F35" s="33">
        <v>2</v>
      </c>
      <c r="G35" s="33">
        <v>5</v>
      </c>
      <c r="H35" s="33">
        <v>5</v>
      </c>
      <c r="I35" s="33">
        <v>5</v>
      </c>
      <c r="J35" s="33">
        <v>5</v>
      </c>
      <c r="K35" s="33">
        <v>5</v>
      </c>
      <c r="L35" s="33">
        <v>5</v>
      </c>
      <c r="M35" s="33">
        <v>5</v>
      </c>
      <c r="N35" s="33">
        <v>5</v>
      </c>
      <c r="O35" s="33">
        <v>5</v>
      </c>
      <c r="P35" s="33">
        <v>5</v>
      </c>
      <c r="Q35" s="33">
        <v>5</v>
      </c>
      <c r="R35" s="33">
        <v>5</v>
      </c>
      <c r="S35" s="33">
        <v>5</v>
      </c>
      <c r="T35" s="33">
        <v>5</v>
      </c>
      <c r="U35" s="33">
        <v>5</v>
      </c>
      <c r="V35" s="33">
        <v>3</v>
      </c>
      <c r="W35" s="40"/>
      <c r="X35" s="36">
        <v>0</v>
      </c>
      <c r="Y35" s="36">
        <v>0</v>
      </c>
      <c r="Z35" s="33">
        <v>5</v>
      </c>
      <c r="AA35" s="33">
        <v>5</v>
      </c>
      <c r="AB35" s="33">
        <v>5</v>
      </c>
      <c r="AC35" s="33">
        <v>5</v>
      </c>
      <c r="AD35" s="33">
        <v>5</v>
      </c>
      <c r="AE35" s="33">
        <v>5</v>
      </c>
      <c r="AF35" s="33">
        <v>5</v>
      </c>
      <c r="AG35" s="33">
        <v>5</v>
      </c>
      <c r="AH35" s="33">
        <v>5</v>
      </c>
      <c r="AI35" s="33">
        <v>5</v>
      </c>
      <c r="AJ35" s="33">
        <v>5</v>
      </c>
      <c r="AK35" s="33">
        <v>5</v>
      </c>
      <c r="AL35" s="33">
        <v>5</v>
      </c>
      <c r="AM35" s="33">
        <v>5</v>
      </c>
      <c r="AN35" s="33">
        <v>5</v>
      </c>
      <c r="AO35" s="33">
        <v>5</v>
      </c>
      <c r="AP35" s="33">
        <v>5</v>
      </c>
      <c r="AQ35" s="33">
        <v>5</v>
      </c>
      <c r="AR35" s="33">
        <v>5</v>
      </c>
      <c r="AS35" s="33">
        <v>5</v>
      </c>
      <c r="AT35" s="33">
        <v>5</v>
      </c>
      <c r="AU35" s="33">
        <v>5</v>
      </c>
      <c r="AV35" s="39">
        <v>5</v>
      </c>
      <c r="AW35" s="15"/>
      <c r="AX35" s="46"/>
      <c r="AY35" s="41">
        <v>0</v>
      </c>
      <c r="AZ35" s="35">
        <v>0</v>
      </c>
      <c r="BA35" s="35">
        <v>0</v>
      </c>
      <c r="BB35" s="35">
        <v>0</v>
      </c>
      <c r="BC35" s="35">
        <v>0</v>
      </c>
      <c r="BD35" s="35">
        <v>0</v>
      </c>
      <c r="BE35" s="35">
        <v>0</v>
      </c>
      <c r="BF35" s="35">
        <v>0</v>
      </c>
      <c r="BG35" s="35">
        <v>0</v>
      </c>
      <c r="BH35" s="35">
        <v>0</v>
      </c>
      <c r="BI35" s="14"/>
      <c r="BJ35" s="50">
        <f t="shared" si="2"/>
        <v>80</v>
      </c>
      <c r="BK35" s="50">
        <f t="shared" si="4"/>
        <v>115</v>
      </c>
      <c r="BL35" s="50">
        <f t="shared" si="3"/>
        <v>195</v>
      </c>
    </row>
    <row r="36" spans="1:64" ht="12" customHeight="1">
      <c r="A36" s="468"/>
      <c r="B36" s="445"/>
      <c r="C36" s="445"/>
      <c r="D36" s="5" t="s">
        <v>137</v>
      </c>
      <c r="E36" s="35"/>
      <c r="F36" s="14">
        <v>1</v>
      </c>
      <c r="G36" s="14">
        <v>2</v>
      </c>
      <c r="H36" s="14">
        <v>1</v>
      </c>
      <c r="I36" s="14">
        <v>2</v>
      </c>
      <c r="J36" s="14">
        <v>1</v>
      </c>
      <c r="K36" s="14">
        <v>2</v>
      </c>
      <c r="L36" s="14">
        <v>1</v>
      </c>
      <c r="M36" s="14">
        <v>2</v>
      </c>
      <c r="N36" s="14">
        <v>1</v>
      </c>
      <c r="O36" s="14">
        <v>2</v>
      </c>
      <c r="P36" s="14">
        <v>1</v>
      </c>
      <c r="Q36" s="14">
        <v>2</v>
      </c>
      <c r="R36" s="14">
        <v>1</v>
      </c>
      <c r="S36" s="14">
        <v>2</v>
      </c>
      <c r="T36" s="14">
        <v>1</v>
      </c>
      <c r="U36" s="14">
        <v>2</v>
      </c>
      <c r="V36" s="14">
        <v>1</v>
      </c>
      <c r="W36" s="15"/>
      <c r="X36" s="36">
        <v>0</v>
      </c>
      <c r="Y36" s="36">
        <v>0</v>
      </c>
      <c r="Z36" s="14">
        <v>1</v>
      </c>
      <c r="AA36" s="14">
        <v>2</v>
      </c>
      <c r="AB36" s="14">
        <v>1</v>
      </c>
      <c r="AC36" s="14">
        <v>2</v>
      </c>
      <c r="AD36" s="14">
        <v>1</v>
      </c>
      <c r="AE36" s="14">
        <v>2</v>
      </c>
      <c r="AF36" s="14">
        <v>1</v>
      </c>
      <c r="AG36" s="14">
        <v>2</v>
      </c>
      <c r="AH36" s="14">
        <v>1</v>
      </c>
      <c r="AI36" s="14">
        <v>2</v>
      </c>
      <c r="AJ36" s="14">
        <v>1</v>
      </c>
      <c r="AK36" s="14">
        <v>2</v>
      </c>
      <c r="AL36" s="14">
        <v>1</v>
      </c>
      <c r="AM36" s="14">
        <v>2</v>
      </c>
      <c r="AN36" s="14">
        <v>1</v>
      </c>
      <c r="AO36" s="14">
        <v>2</v>
      </c>
      <c r="AP36" s="14">
        <v>1</v>
      </c>
      <c r="AQ36" s="14">
        <v>2</v>
      </c>
      <c r="AR36" s="14">
        <v>1</v>
      </c>
      <c r="AS36" s="14">
        <v>2</v>
      </c>
      <c r="AT36" s="14">
        <v>1</v>
      </c>
      <c r="AU36" s="14">
        <v>2</v>
      </c>
      <c r="AV36" s="38">
        <v>2</v>
      </c>
      <c r="AW36" s="15"/>
      <c r="AX36" s="46"/>
      <c r="AY36" s="41">
        <v>0</v>
      </c>
      <c r="AZ36" s="35">
        <v>0</v>
      </c>
      <c r="BA36" s="35">
        <v>0</v>
      </c>
      <c r="BB36" s="35">
        <v>0</v>
      </c>
      <c r="BC36" s="35">
        <v>0</v>
      </c>
      <c r="BD36" s="35">
        <v>0</v>
      </c>
      <c r="BE36" s="35">
        <v>0</v>
      </c>
      <c r="BF36" s="35">
        <v>0</v>
      </c>
      <c r="BG36" s="35">
        <v>0</v>
      </c>
      <c r="BH36" s="35">
        <v>0</v>
      </c>
      <c r="BI36" s="14"/>
      <c r="BJ36">
        <f t="shared" si="2"/>
        <v>25</v>
      </c>
      <c r="BK36">
        <f t="shared" si="4"/>
        <v>35</v>
      </c>
      <c r="BL36">
        <f t="shared" si="3"/>
        <v>60</v>
      </c>
    </row>
    <row r="37" spans="1:61" ht="12" customHeight="1">
      <c r="A37" s="468"/>
      <c r="B37" s="472" t="s">
        <v>7</v>
      </c>
      <c r="C37" s="474" t="s">
        <v>96</v>
      </c>
      <c r="D37" s="22" t="s">
        <v>136</v>
      </c>
      <c r="E37" s="35"/>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47"/>
      <c r="AY37" s="44"/>
      <c r="AZ37" s="23"/>
      <c r="BA37" s="23"/>
      <c r="BB37" s="23"/>
      <c r="BC37" s="23"/>
      <c r="BD37" s="23"/>
      <c r="BE37" s="23"/>
      <c r="BF37" s="23"/>
      <c r="BG37" s="23"/>
      <c r="BH37" s="23"/>
      <c r="BI37" s="23"/>
    </row>
    <row r="38" spans="1:61" ht="12" customHeight="1">
      <c r="A38" s="468"/>
      <c r="B38" s="473"/>
      <c r="C38" s="475"/>
      <c r="D38" s="22" t="s">
        <v>137</v>
      </c>
      <c r="E38" s="35"/>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47"/>
      <c r="AY38" s="44"/>
      <c r="AZ38" s="23"/>
      <c r="BA38" s="23"/>
      <c r="BB38" s="23"/>
      <c r="BC38" s="23"/>
      <c r="BD38" s="23"/>
      <c r="BE38" s="23"/>
      <c r="BF38" s="23"/>
      <c r="BG38" s="23"/>
      <c r="BH38" s="23"/>
      <c r="BI38" s="23"/>
    </row>
    <row r="39" spans="1:61" ht="12" customHeight="1">
      <c r="A39" s="468"/>
      <c r="B39" s="440" t="s">
        <v>2</v>
      </c>
      <c r="C39" s="442" t="s">
        <v>10</v>
      </c>
      <c r="D39" s="5" t="s">
        <v>136</v>
      </c>
      <c r="E39" s="35"/>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48"/>
      <c r="AY39" s="42"/>
      <c r="AZ39" s="14"/>
      <c r="BA39" s="14"/>
      <c r="BB39" s="14"/>
      <c r="BC39" s="14"/>
      <c r="BD39" s="14"/>
      <c r="BE39" s="14"/>
      <c r="BF39" s="14"/>
      <c r="BG39" s="14"/>
      <c r="BH39" s="14"/>
      <c r="BI39" s="14"/>
    </row>
    <row r="40" spans="1:61" ht="12" customHeight="1">
      <c r="A40" s="468"/>
      <c r="B40" s="441"/>
      <c r="C40" s="443"/>
      <c r="D40" s="5" t="s">
        <v>137</v>
      </c>
      <c r="E40" s="35"/>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48"/>
      <c r="AY40" s="42"/>
      <c r="AZ40" s="14"/>
      <c r="BA40" s="14"/>
      <c r="BB40" s="14"/>
      <c r="BC40" s="14"/>
      <c r="BD40" s="14"/>
      <c r="BE40" s="14"/>
      <c r="BF40" s="14"/>
      <c r="BG40" s="14"/>
      <c r="BH40" s="14"/>
      <c r="BI40" s="14"/>
    </row>
    <row r="41" spans="1:61" ht="12" customHeight="1">
      <c r="A41" s="468"/>
      <c r="B41" s="440" t="s">
        <v>9</v>
      </c>
      <c r="C41" s="442" t="s">
        <v>24</v>
      </c>
      <c r="D41" s="5" t="s">
        <v>136</v>
      </c>
      <c r="E41" s="35"/>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48"/>
      <c r="AY41" s="42"/>
      <c r="AZ41" s="14"/>
      <c r="BA41" s="14"/>
      <c r="BB41" s="14"/>
      <c r="BC41" s="14"/>
      <c r="BD41" s="14"/>
      <c r="BE41" s="14"/>
      <c r="BF41" s="14"/>
      <c r="BG41" s="14"/>
      <c r="BH41" s="14"/>
      <c r="BI41" s="14"/>
    </row>
    <row r="42" spans="1:61" ht="12" customHeight="1">
      <c r="A42" s="468"/>
      <c r="B42" s="441"/>
      <c r="C42" s="443"/>
      <c r="D42" s="5" t="s">
        <v>137</v>
      </c>
      <c r="E42" s="35"/>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48"/>
      <c r="AY42" s="42"/>
      <c r="AZ42" s="14"/>
      <c r="BA42" s="14"/>
      <c r="BB42" s="14"/>
      <c r="BC42" s="14"/>
      <c r="BD42" s="14"/>
      <c r="BE42" s="14"/>
      <c r="BF42" s="14"/>
      <c r="BG42" s="14"/>
      <c r="BH42" s="14"/>
      <c r="BI42" s="14"/>
    </row>
    <row r="43" spans="1:61" ht="12" customHeight="1">
      <c r="A43" s="468"/>
      <c r="B43" s="440" t="s">
        <v>3</v>
      </c>
      <c r="C43" s="442" t="s">
        <v>4</v>
      </c>
      <c r="D43" s="5" t="s">
        <v>136</v>
      </c>
      <c r="E43" s="35"/>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48"/>
      <c r="AY43" s="42"/>
      <c r="AZ43" s="14"/>
      <c r="BA43" s="14"/>
      <c r="BB43" s="14"/>
      <c r="BC43" s="14"/>
      <c r="BD43" s="14"/>
      <c r="BE43" s="14"/>
      <c r="BF43" s="14"/>
      <c r="BG43" s="14"/>
      <c r="BH43" s="14"/>
      <c r="BI43" s="14"/>
    </row>
    <row r="44" spans="1:61" ht="12" customHeight="1">
      <c r="A44" s="468"/>
      <c r="B44" s="441"/>
      <c r="C44" s="443"/>
      <c r="D44" s="5" t="s">
        <v>137</v>
      </c>
      <c r="E44" s="35"/>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48"/>
      <c r="AY44" s="42"/>
      <c r="AZ44" s="14"/>
      <c r="BA44" s="14"/>
      <c r="BB44" s="14"/>
      <c r="BC44" s="14"/>
      <c r="BD44" s="14"/>
      <c r="BE44" s="14"/>
      <c r="BF44" s="14"/>
      <c r="BG44" s="14"/>
      <c r="BH44" s="14"/>
      <c r="BI44" s="14"/>
    </row>
    <row r="45" spans="1:61" ht="12" customHeight="1">
      <c r="A45" s="468"/>
      <c r="B45" s="440" t="s">
        <v>12</v>
      </c>
      <c r="C45" s="442" t="s">
        <v>5</v>
      </c>
      <c r="D45" s="5" t="s">
        <v>136</v>
      </c>
      <c r="E45" s="35"/>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48"/>
      <c r="AY45" s="42"/>
      <c r="AZ45" s="14"/>
      <c r="BA45" s="14"/>
      <c r="BB45" s="14"/>
      <c r="BC45" s="14"/>
      <c r="BD45" s="14"/>
      <c r="BE45" s="14"/>
      <c r="BF45" s="14"/>
      <c r="BG45" s="14"/>
      <c r="BH45" s="14"/>
      <c r="BI45" s="14"/>
    </row>
    <row r="46" spans="1:61" ht="12" customHeight="1">
      <c r="A46" s="468"/>
      <c r="B46" s="441"/>
      <c r="C46" s="443"/>
      <c r="D46" s="5" t="s">
        <v>137</v>
      </c>
      <c r="E46" s="35"/>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48"/>
      <c r="AY46" s="42"/>
      <c r="AZ46" s="14"/>
      <c r="BA46" s="14"/>
      <c r="BB46" s="14"/>
      <c r="BC46" s="14"/>
      <c r="BD46" s="14"/>
      <c r="BE46" s="14"/>
      <c r="BF46" s="14"/>
      <c r="BG46" s="14"/>
      <c r="BH46" s="14"/>
      <c r="BI46" s="14"/>
    </row>
    <row r="47" spans="1:61" ht="12" customHeight="1">
      <c r="A47" s="468"/>
      <c r="B47" s="440" t="s">
        <v>13</v>
      </c>
      <c r="C47" s="501" t="s">
        <v>11</v>
      </c>
      <c r="D47" s="5" t="s">
        <v>136</v>
      </c>
      <c r="E47" s="35"/>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48"/>
      <c r="AY47" s="42"/>
      <c r="AZ47" s="14"/>
      <c r="BA47" s="14"/>
      <c r="BB47" s="14"/>
      <c r="BC47" s="14"/>
      <c r="BD47" s="14"/>
      <c r="BE47" s="14"/>
      <c r="BF47" s="14"/>
      <c r="BG47" s="14"/>
      <c r="BH47" s="14"/>
      <c r="BI47" s="14"/>
    </row>
    <row r="48" spans="1:61" ht="12" customHeight="1">
      <c r="A48" s="468"/>
      <c r="B48" s="441"/>
      <c r="C48" s="502"/>
      <c r="D48" s="5" t="s">
        <v>137</v>
      </c>
      <c r="E48" s="35"/>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48"/>
      <c r="AY48" s="42"/>
      <c r="AZ48" s="14"/>
      <c r="BA48" s="14"/>
      <c r="BB48" s="14"/>
      <c r="BC48" s="14"/>
      <c r="BD48" s="14"/>
      <c r="BE48" s="14"/>
      <c r="BF48" s="14"/>
      <c r="BG48" s="14"/>
      <c r="BH48" s="14"/>
      <c r="BI48" s="14"/>
    </row>
    <row r="49" spans="1:61" ht="12" customHeight="1">
      <c r="A49" s="468"/>
      <c r="B49" s="472" t="s">
        <v>8</v>
      </c>
      <c r="C49" s="474" t="s">
        <v>97</v>
      </c>
      <c r="D49" s="22" t="s">
        <v>136</v>
      </c>
      <c r="E49" s="35"/>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47"/>
      <c r="AY49" s="44"/>
      <c r="AZ49" s="23"/>
      <c r="BA49" s="23"/>
      <c r="BB49" s="23"/>
      <c r="BC49" s="23"/>
      <c r="BD49" s="23"/>
      <c r="BE49" s="23"/>
      <c r="BF49" s="23"/>
      <c r="BG49" s="23"/>
      <c r="BH49" s="23"/>
      <c r="BI49" s="23"/>
    </row>
    <row r="50" spans="1:61" ht="12" customHeight="1">
      <c r="A50" s="468"/>
      <c r="B50" s="473"/>
      <c r="C50" s="475"/>
      <c r="D50" s="22" t="s">
        <v>137</v>
      </c>
      <c r="E50" s="35"/>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47"/>
      <c r="AY50" s="44"/>
      <c r="AZ50" s="23"/>
      <c r="BA50" s="23"/>
      <c r="BB50" s="23"/>
      <c r="BC50" s="23"/>
      <c r="BD50" s="23"/>
      <c r="BE50" s="23"/>
      <c r="BF50" s="23"/>
      <c r="BG50" s="23"/>
      <c r="BH50" s="23"/>
      <c r="BI50" s="23"/>
    </row>
    <row r="51" spans="1:61" ht="12" customHeight="1">
      <c r="A51" s="468"/>
      <c r="B51" s="440" t="s">
        <v>6</v>
      </c>
      <c r="C51" s="442" t="s">
        <v>14</v>
      </c>
      <c r="D51" s="5" t="s">
        <v>136</v>
      </c>
      <c r="E51" s="35"/>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48"/>
      <c r="AY51" s="42"/>
      <c r="AZ51" s="14"/>
      <c r="BA51" s="14"/>
      <c r="BB51" s="14"/>
      <c r="BC51" s="14"/>
      <c r="BD51" s="14"/>
      <c r="BE51" s="14"/>
      <c r="BF51" s="14"/>
      <c r="BG51" s="14"/>
      <c r="BH51" s="14"/>
      <c r="BI51" s="14"/>
    </row>
    <row r="52" spans="1:61" ht="12" customHeight="1">
      <c r="A52" s="468"/>
      <c r="B52" s="441"/>
      <c r="C52" s="443"/>
      <c r="D52" s="5" t="s">
        <v>137</v>
      </c>
      <c r="E52" s="35"/>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48"/>
      <c r="AY52" s="42"/>
      <c r="AZ52" s="14"/>
      <c r="BA52" s="14"/>
      <c r="BB52" s="14"/>
      <c r="BC52" s="14"/>
      <c r="BD52" s="14"/>
      <c r="BE52" s="14"/>
      <c r="BF52" s="14"/>
      <c r="BG52" s="14"/>
      <c r="BH52" s="14"/>
      <c r="BI52" s="14"/>
    </row>
    <row r="53" spans="1:61" ht="12" customHeight="1">
      <c r="A53" s="468"/>
      <c r="B53" s="440" t="s">
        <v>16</v>
      </c>
      <c r="C53" s="442" t="s">
        <v>15</v>
      </c>
      <c r="D53" s="5" t="s">
        <v>136</v>
      </c>
      <c r="E53" s="35"/>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48"/>
      <c r="AY53" s="42"/>
      <c r="AZ53" s="14"/>
      <c r="BA53" s="14"/>
      <c r="BB53" s="14"/>
      <c r="BC53" s="14"/>
      <c r="BD53" s="14"/>
      <c r="BE53" s="14"/>
      <c r="BF53" s="14"/>
      <c r="BG53" s="14"/>
      <c r="BH53" s="14"/>
      <c r="BI53" s="14"/>
    </row>
    <row r="54" spans="1:61" ht="12" customHeight="1">
      <c r="A54" s="468"/>
      <c r="B54" s="441"/>
      <c r="C54" s="443"/>
      <c r="D54" s="5" t="s">
        <v>137</v>
      </c>
      <c r="E54" s="35"/>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48"/>
      <c r="AY54" s="42"/>
      <c r="AZ54" s="14"/>
      <c r="BA54" s="14"/>
      <c r="BB54" s="14"/>
      <c r="BC54" s="14"/>
      <c r="BD54" s="14"/>
      <c r="BE54" s="14"/>
      <c r="BF54" s="14"/>
      <c r="BG54" s="14"/>
      <c r="BH54" s="14"/>
      <c r="BI54" s="14"/>
    </row>
    <row r="55" spans="1:61" ht="12" customHeight="1">
      <c r="A55" s="468"/>
      <c r="B55" s="6" t="s">
        <v>25</v>
      </c>
      <c r="C55" s="11" t="s">
        <v>26</v>
      </c>
      <c r="D55" s="5" t="s">
        <v>136</v>
      </c>
      <c r="E55" s="35"/>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48"/>
      <c r="AY55" s="42"/>
      <c r="AZ55" s="14"/>
      <c r="BA55" s="14"/>
      <c r="BB55" s="14"/>
      <c r="BC55" s="14"/>
      <c r="BD55" s="14"/>
      <c r="BE55" s="14"/>
      <c r="BF55" s="14"/>
      <c r="BG55" s="14"/>
      <c r="BH55" s="14"/>
      <c r="BI55" s="14"/>
    </row>
    <row r="56" spans="1:61" ht="12" customHeight="1">
      <c r="A56" s="468"/>
      <c r="B56" s="6" t="s">
        <v>27</v>
      </c>
      <c r="C56" s="11" t="s">
        <v>98</v>
      </c>
      <c r="D56" s="5" t="s">
        <v>137</v>
      </c>
      <c r="E56" s="35"/>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48"/>
      <c r="AY56" s="42"/>
      <c r="AZ56" s="14"/>
      <c r="BA56" s="14"/>
      <c r="BB56" s="14"/>
      <c r="BC56" s="14"/>
      <c r="BD56" s="14"/>
      <c r="BE56" s="14"/>
      <c r="BF56" s="14"/>
      <c r="BG56" s="14"/>
      <c r="BH56" s="14"/>
      <c r="BI56" s="14"/>
    </row>
    <row r="57" spans="1:61" ht="12" customHeight="1">
      <c r="A57" s="468"/>
      <c r="B57" s="7" t="s">
        <v>28</v>
      </c>
      <c r="C57" s="8" t="s">
        <v>21</v>
      </c>
      <c r="D57" s="5" t="s">
        <v>136</v>
      </c>
      <c r="E57" s="35"/>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48"/>
      <c r="AY57" s="42"/>
      <c r="AZ57" s="14"/>
      <c r="BA57" s="14"/>
      <c r="BB57" s="14"/>
      <c r="BC57" s="14"/>
      <c r="BD57" s="14"/>
      <c r="BE57" s="14"/>
      <c r="BF57" s="14"/>
      <c r="BG57" s="14"/>
      <c r="BH57" s="14"/>
      <c r="BI57" s="14"/>
    </row>
    <row r="58" spans="1:61" ht="12" customHeight="1">
      <c r="A58" s="468"/>
      <c r="B58" s="12" t="s">
        <v>29</v>
      </c>
      <c r="C58" s="10" t="s">
        <v>17</v>
      </c>
      <c r="D58" s="5" t="s">
        <v>137</v>
      </c>
      <c r="E58" s="35"/>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48"/>
      <c r="AY58" s="42"/>
      <c r="AZ58" s="14"/>
      <c r="BA58" s="14"/>
      <c r="BB58" s="14"/>
      <c r="BC58" s="14"/>
      <c r="BD58" s="14"/>
      <c r="BE58" s="14"/>
      <c r="BF58" s="14"/>
      <c r="BG58" s="14"/>
      <c r="BH58" s="14"/>
      <c r="BI58" s="14"/>
    </row>
    <row r="59" spans="1:61" ht="12" customHeight="1">
      <c r="A59" s="468"/>
      <c r="B59" s="7" t="s">
        <v>30</v>
      </c>
      <c r="C59" s="8" t="s">
        <v>18</v>
      </c>
      <c r="D59" s="5" t="s">
        <v>136</v>
      </c>
      <c r="E59" s="35"/>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48"/>
      <c r="AY59" s="42"/>
      <c r="AZ59" s="14"/>
      <c r="BA59" s="14"/>
      <c r="BB59" s="14"/>
      <c r="BC59" s="14"/>
      <c r="BD59" s="14"/>
      <c r="BE59" s="14"/>
      <c r="BF59" s="14"/>
      <c r="BG59" s="14"/>
      <c r="BH59" s="14"/>
      <c r="BI59" s="14"/>
    </row>
    <row r="60" spans="1:61" ht="12" customHeight="1">
      <c r="A60" s="468"/>
      <c r="B60" s="7" t="s">
        <v>31</v>
      </c>
      <c r="C60" s="8" t="s">
        <v>19</v>
      </c>
      <c r="D60" s="5" t="s">
        <v>137</v>
      </c>
      <c r="E60" s="35"/>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48"/>
      <c r="AY60" s="42"/>
      <c r="AZ60" s="14"/>
      <c r="BA60" s="14"/>
      <c r="BB60" s="14"/>
      <c r="BC60" s="14"/>
      <c r="BD60" s="14"/>
      <c r="BE60" s="14"/>
      <c r="BF60" s="14"/>
      <c r="BG60" s="14"/>
      <c r="BH60" s="14"/>
      <c r="BI60" s="14"/>
    </row>
    <row r="61" spans="1:61" ht="12" customHeight="1">
      <c r="A61" s="468"/>
      <c r="B61" s="9" t="s">
        <v>32</v>
      </c>
      <c r="C61" s="8" t="s">
        <v>20</v>
      </c>
      <c r="D61" s="5" t="s">
        <v>136</v>
      </c>
      <c r="E61" s="35"/>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48"/>
      <c r="AY61" s="42"/>
      <c r="AZ61" s="14"/>
      <c r="BA61" s="14"/>
      <c r="BB61" s="14"/>
      <c r="BC61" s="14"/>
      <c r="BD61" s="14"/>
      <c r="BE61" s="14"/>
      <c r="BF61" s="14"/>
      <c r="BG61" s="14"/>
      <c r="BH61" s="14"/>
      <c r="BI61" s="14"/>
    </row>
    <row r="62" spans="1:61" ht="12" customHeight="1">
      <c r="A62" s="468"/>
      <c r="B62" s="9" t="s">
        <v>33</v>
      </c>
      <c r="C62" s="8" t="s">
        <v>125</v>
      </c>
      <c r="D62" s="5" t="s">
        <v>137</v>
      </c>
      <c r="E62" s="35"/>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48"/>
      <c r="AY62" s="42"/>
      <c r="AZ62" s="14"/>
      <c r="BA62" s="14"/>
      <c r="BB62" s="14"/>
      <c r="BC62" s="14"/>
      <c r="BD62" s="14"/>
      <c r="BE62" s="14"/>
      <c r="BF62" s="14"/>
      <c r="BG62" s="14"/>
      <c r="BH62" s="14"/>
      <c r="BI62" s="14"/>
    </row>
    <row r="63" spans="1:61" ht="12" customHeight="1">
      <c r="A63" s="468"/>
      <c r="B63" s="9" t="s">
        <v>34</v>
      </c>
      <c r="C63" s="8" t="s">
        <v>126</v>
      </c>
      <c r="D63" s="5" t="s">
        <v>136</v>
      </c>
      <c r="E63" s="35"/>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48"/>
      <c r="AY63" s="42"/>
      <c r="AZ63" s="14"/>
      <c r="BA63" s="14"/>
      <c r="BB63" s="14"/>
      <c r="BC63" s="14"/>
      <c r="BD63" s="14"/>
      <c r="BE63" s="14"/>
      <c r="BF63" s="14"/>
      <c r="BG63" s="14"/>
      <c r="BH63" s="14"/>
      <c r="BI63" s="14"/>
    </row>
    <row r="64" spans="1:61" ht="12" customHeight="1">
      <c r="A64" s="468"/>
      <c r="B64" s="9" t="s">
        <v>35</v>
      </c>
      <c r="C64" s="8" t="s">
        <v>23</v>
      </c>
      <c r="D64" s="5" t="s">
        <v>137</v>
      </c>
      <c r="E64" s="35"/>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48"/>
      <c r="AY64" s="42"/>
      <c r="AZ64" s="14"/>
      <c r="BA64" s="14"/>
      <c r="BB64" s="14"/>
      <c r="BC64" s="14"/>
      <c r="BD64" s="14"/>
      <c r="BE64" s="14"/>
      <c r="BF64" s="14"/>
      <c r="BG64" s="14"/>
      <c r="BH64" s="14"/>
      <c r="BI64" s="14"/>
    </row>
    <row r="65" spans="1:61" ht="12" customHeight="1">
      <c r="A65" s="468"/>
      <c r="B65" s="9" t="s">
        <v>36</v>
      </c>
      <c r="C65" s="8" t="s">
        <v>22</v>
      </c>
      <c r="D65" s="5" t="s">
        <v>136</v>
      </c>
      <c r="E65" s="35"/>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48"/>
      <c r="AY65" s="42"/>
      <c r="AZ65" s="14"/>
      <c r="BA65" s="14"/>
      <c r="BB65" s="14"/>
      <c r="BC65" s="14"/>
      <c r="BD65" s="14"/>
      <c r="BE65" s="14"/>
      <c r="BF65" s="14"/>
      <c r="BG65" s="14"/>
      <c r="BH65" s="14"/>
      <c r="BI65" s="14"/>
    </row>
    <row r="66" spans="1:61" ht="12" customHeight="1">
      <c r="A66" s="468"/>
      <c r="B66" s="9" t="s">
        <v>47</v>
      </c>
      <c r="C66" s="16" t="s">
        <v>48</v>
      </c>
      <c r="D66" s="5" t="s">
        <v>137</v>
      </c>
      <c r="E66" s="35"/>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48"/>
      <c r="AY66" s="42"/>
      <c r="AZ66" s="14"/>
      <c r="BA66" s="14"/>
      <c r="BB66" s="14"/>
      <c r="BC66" s="14"/>
      <c r="BD66" s="14"/>
      <c r="BE66" s="14"/>
      <c r="BF66" s="14"/>
      <c r="BG66" s="14"/>
      <c r="BH66" s="14"/>
      <c r="BI66" s="14"/>
    </row>
    <row r="67" spans="1:61" ht="12" customHeight="1">
      <c r="A67" s="468"/>
      <c r="B67" s="9" t="s">
        <v>49</v>
      </c>
      <c r="C67" s="16" t="s">
        <v>127</v>
      </c>
      <c r="D67" s="5" t="s">
        <v>136</v>
      </c>
      <c r="E67" s="35"/>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48"/>
      <c r="AY67" s="42"/>
      <c r="AZ67" s="14"/>
      <c r="BA67" s="14"/>
      <c r="BB67" s="14"/>
      <c r="BC67" s="14"/>
      <c r="BD67" s="14"/>
      <c r="BE67" s="14"/>
      <c r="BF67" s="14"/>
      <c r="BG67" s="14"/>
      <c r="BH67" s="14"/>
      <c r="BI67" s="14"/>
    </row>
    <row r="68" spans="1:61" ht="12" customHeight="1">
      <c r="A68" s="468"/>
      <c r="B68" s="9" t="s">
        <v>51</v>
      </c>
      <c r="C68" s="16" t="s">
        <v>50</v>
      </c>
      <c r="D68" s="5" t="s">
        <v>137</v>
      </c>
      <c r="E68" s="35"/>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48"/>
      <c r="AY68" s="42"/>
      <c r="AZ68" s="14"/>
      <c r="BA68" s="14"/>
      <c r="BB68" s="14"/>
      <c r="BC68" s="14"/>
      <c r="BD68" s="14"/>
      <c r="BE68" s="14"/>
      <c r="BF68" s="14"/>
      <c r="BG68" s="14"/>
      <c r="BH68" s="14"/>
      <c r="BI68" s="14"/>
    </row>
    <row r="69" spans="1:61" ht="12.75">
      <c r="A69" s="468"/>
      <c r="B69" s="446" t="s">
        <v>37</v>
      </c>
      <c r="C69" s="454" t="s">
        <v>38</v>
      </c>
      <c r="D69" s="22" t="s">
        <v>136</v>
      </c>
      <c r="E69" s="35"/>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47"/>
      <c r="AY69" s="44"/>
      <c r="AZ69" s="23"/>
      <c r="BA69" s="23"/>
      <c r="BB69" s="23"/>
      <c r="BC69" s="23"/>
      <c r="BD69" s="23"/>
      <c r="BE69" s="23"/>
      <c r="BF69" s="23"/>
      <c r="BG69" s="23"/>
      <c r="BH69" s="23"/>
      <c r="BI69" s="23"/>
    </row>
    <row r="70" spans="1:61" ht="12.75">
      <c r="A70" s="468"/>
      <c r="B70" s="447"/>
      <c r="C70" s="455"/>
      <c r="D70" s="22" t="s">
        <v>137</v>
      </c>
      <c r="E70" s="35"/>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47"/>
      <c r="AY70" s="44"/>
      <c r="AZ70" s="23"/>
      <c r="BA70" s="23"/>
      <c r="BB70" s="23"/>
      <c r="BC70" s="23"/>
      <c r="BD70" s="23"/>
      <c r="BE70" s="23"/>
      <c r="BF70" s="23"/>
      <c r="BG70" s="23"/>
      <c r="BH70" s="23"/>
      <c r="BI70" s="23"/>
    </row>
    <row r="71" spans="1:61" ht="12" customHeight="1">
      <c r="A71" s="468"/>
      <c r="B71" s="448" t="s">
        <v>39</v>
      </c>
      <c r="C71" s="456" t="s">
        <v>128</v>
      </c>
      <c r="D71" s="20" t="s">
        <v>136</v>
      </c>
      <c r="E71" s="35"/>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49"/>
      <c r="AY71" s="45"/>
      <c r="AZ71" s="21"/>
      <c r="BA71" s="21"/>
      <c r="BB71" s="21"/>
      <c r="BC71" s="21"/>
      <c r="BD71" s="21"/>
      <c r="BE71" s="21"/>
      <c r="BF71" s="21"/>
      <c r="BG71" s="21"/>
      <c r="BH71" s="21"/>
      <c r="BI71" s="21"/>
    </row>
    <row r="72" spans="1:61" ht="12" customHeight="1">
      <c r="A72" s="468"/>
      <c r="B72" s="449"/>
      <c r="C72" s="457"/>
      <c r="D72" s="20" t="s">
        <v>137</v>
      </c>
      <c r="E72" s="35"/>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49"/>
      <c r="AY72" s="45"/>
      <c r="AZ72" s="21"/>
      <c r="BA72" s="21"/>
      <c r="BB72" s="21"/>
      <c r="BC72" s="21"/>
      <c r="BD72" s="21"/>
      <c r="BE72" s="21"/>
      <c r="BF72" s="21"/>
      <c r="BG72" s="21"/>
      <c r="BH72" s="21"/>
      <c r="BI72" s="21"/>
    </row>
    <row r="73" spans="1:61" ht="12.75">
      <c r="A73" s="468"/>
      <c r="B73" s="440" t="s">
        <v>99</v>
      </c>
      <c r="C73" s="442" t="s">
        <v>129</v>
      </c>
      <c r="D73" s="5" t="s">
        <v>136</v>
      </c>
      <c r="E73" s="35"/>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48"/>
      <c r="AY73" s="42"/>
      <c r="AZ73" s="14"/>
      <c r="BA73" s="14"/>
      <c r="BB73" s="14"/>
      <c r="BC73" s="14"/>
      <c r="BD73" s="14"/>
      <c r="BE73" s="14"/>
      <c r="BF73" s="14"/>
      <c r="BG73" s="14"/>
      <c r="BH73" s="14"/>
      <c r="BI73" s="14"/>
    </row>
    <row r="74" spans="1:61" ht="12.75">
      <c r="A74" s="468"/>
      <c r="B74" s="441"/>
      <c r="C74" s="443"/>
      <c r="D74" s="5" t="s">
        <v>137</v>
      </c>
      <c r="E74" s="35"/>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48"/>
      <c r="AY74" s="42"/>
      <c r="AZ74" s="14"/>
      <c r="BA74" s="14"/>
      <c r="BB74" s="14"/>
      <c r="BC74" s="14"/>
      <c r="BD74" s="14"/>
      <c r="BE74" s="14"/>
      <c r="BF74" s="14"/>
      <c r="BG74" s="14"/>
      <c r="BH74" s="14"/>
      <c r="BI74" s="14"/>
    </row>
    <row r="75" spans="1:61" ht="12" customHeight="1">
      <c r="A75" s="468"/>
      <c r="B75" s="440" t="s">
        <v>100</v>
      </c>
      <c r="C75" s="442" t="s">
        <v>130</v>
      </c>
      <c r="D75" s="5" t="s">
        <v>136</v>
      </c>
      <c r="E75" s="35"/>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48"/>
      <c r="AY75" s="42"/>
      <c r="AZ75" s="14"/>
      <c r="BA75" s="14"/>
      <c r="BB75" s="14"/>
      <c r="BC75" s="14"/>
      <c r="BD75" s="14"/>
      <c r="BE75" s="14"/>
      <c r="BF75" s="14"/>
      <c r="BG75" s="14"/>
      <c r="BH75" s="14"/>
      <c r="BI75" s="14"/>
    </row>
    <row r="76" spans="1:61" ht="12.75">
      <c r="A76" s="468"/>
      <c r="B76" s="441"/>
      <c r="C76" s="443"/>
      <c r="D76" s="5" t="s">
        <v>137</v>
      </c>
      <c r="E76" s="35"/>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48"/>
      <c r="AY76" s="42"/>
      <c r="AZ76" s="14"/>
      <c r="BA76" s="14"/>
      <c r="BB76" s="14"/>
      <c r="BC76" s="14"/>
      <c r="BD76" s="14"/>
      <c r="BE76" s="14"/>
      <c r="BF76" s="14"/>
      <c r="BG76" s="14"/>
      <c r="BH76" s="14"/>
      <c r="BI76" s="14"/>
    </row>
    <row r="77" spans="1:61" ht="12.75">
      <c r="A77" s="468"/>
      <c r="B77" s="26" t="s">
        <v>101</v>
      </c>
      <c r="C77" s="27" t="s">
        <v>131</v>
      </c>
      <c r="D77" s="5" t="s">
        <v>136</v>
      </c>
      <c r="E77" s="35"/>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48"/>
      <c r="AY77" s="42"/>
      <c r="AZ77" s="14"/>
      <c r="BA77" s="14"/>
      <c r="BB77" s="14"/>
      <c r="BC77" s="14"/>
      <c r="BD77" s="14"/>
      <c r="BE77" s="14"/>
      <c r="BF77" s="14"/>
      <c r="BG77" s="14"/>
      <c r="BH77" s="14"/>
      <c r="BI77" s="14"/>
    </row>
    <row r="78" spans="1:61" ht="12.75">
      <c r="A78" s="468"/>
      <c r="B78" s="26" t="s">
        <v>102</v>
      </c>
      <c r="C78" s="27"/>
      <c r="D78" s="5" t="s">
        <v>136</v>
      </c>
      <c r="E78" s="35"/>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48"/>
      <c r="AY78" s="42"/>
      <c r="AZ78" s="14"/>
      <c r="BA78" s="14"/>
      <c r="BB78" s="14"/>
      <c r="BC78" s="14"/>
      <c r="BD78" s="14"/>
      <c r="BE78" s="14"/>
      <c r="BF78" s="14"/>
      <c r="BG78" s="14"/>
      <c r="BH78" s="14"/>
      <c r="BI78" s="14"/>
    </row>
    <row r="79" spans="1:61" ht="12" customHeight="1">
      <c r="A79" s="468"/>
      <c r="B79" s="450" t="s">
        <v>40</v>
      </c>
      <c r="C79" s="452" t="s">
        <v>133</v>
      </c>
      <c r="D79" s="20" t="s">
        <v>136</v>
      </c>
      <c r="E79" s="35"/>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49"/>
      <c r="AY79" s="45"/>
      <c r="AZ79" s="21"/>
      <c r="BA79" s="21"/>
      <c r="BB79" s="21"/>
      <c r="BC79" s="21"/>
      <c r="BD79" s="21"/>
      <c r="BE79" s="21"/>
      <c r="BF79" s="21"/>
      <c r="BG79" s="21"/>
      <c r="BH79" s="21"/>
      <c r="BI79" s="21"/>
    </row>
    <row r="80" spans="1:61" ht="12" customHeight="1">
      <c r="A80" s="468"/>
      <c r="B80" s="451"/>
      <c r="C80" s="453"/>
      <c r="D80" s="20" t="s">
        <v>137</v>
      </c>
      <c r="E80" s="35"/>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49"/>
      <c r="AY80" s="45"/>
      <c r="AZ80" s="21"/>
      <c r="BA80" s="21"/>
      <c r="BB80" s="21"/>
      <c r="BC80" s="21"/>
      <c r="BD80" s="21"/>
      <c r="BE80" s="21"/>
      <c r="BF80" s="21"/>
      <c r="BG80" s="21"/>
      <c r="BH80" s="21"/>
      <c r="BI80" s="21"/>
    </row>
    <row r="81" spans="1:61" ht="12" customHeight="1">
      <c r="A81" s="468"/>
      <c r="B81" s="440" t="s">
        <v>103</v>
      </c>
      <c r="C81" s="442" t="s">
        <v>132</v>
      </c>
      <c r="D81" s="5" t="s">
        <v>136</v>
      </c>
      <c r="E81" s="35"/>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48"/>
      <c r="AY81" s="42"/>
      <c r="AZ81" s="14"/>
      <c r="BA81" s="14"/>
      <c r="BB81" s="14"/>
      <c r="BC81" s="14"/>
      <c r="BD81" s="14"/>
      <c r="BE81" s="14"/>
      <c r="BF81" s="14"/>
      <c r="BG81" s="14"/>
      <c r="BH81" s="14"/>
      <c r="BI81" s="14"/>
    </row>
    <row r="82" spans="1:61" ht="12" customHeight="1">
      <c r="A82" s="468"/>
      <c r="B82" s="441"/>
      <c r="C82" s="443"/>
      <c r="D82" s="5" t="s">
        <v>137</v>
      </c>
      <c r="E82" s="35"/>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48"/>
      <c r="AY82" s="42"/>
      <c r="AZ82" s="14"/>
      <c r="BA82" s="14"/>
      <c r="BB82" s="14"/>
      <c r="BC82" s="14"/>
      <c r="BD82" s="14"/>
      <c r="BE82" s="14"/>
      <c r="BF82" s="14"/>
      <c r="BG82" s="14"/>
      <c r="BH82" s="14"/>
      <c r="BI82" s="14"/>
    </row>
    <row r="83" spans="1:61" ht="12" customHeight="1">
      <c r="A83" s="468"/>
      <c r="B83" s="26" t="s">
        <v>104</v>
      </c>
      <c r="C83" s="27"/>
      <c r="D83" s="5" t="s">
        <v>136</v>
      </c>
      <c r="E83" s="35"/>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48"/>
      <c r="AY83" s="42"/>
      <c r="AZ83" s="14"/>
      <c r="BA83" s="14"/>
      <c r="BB83" s="14"/>
      <c r="BC83" s="14"/>
      <c r="BD83" s="14"/>
      <c r="BE83" s="14"/>
      <c r="BF83" s="14"/>
      <c r="BG83" s="14"/>
      <c r="BH83" s="14"/>
      <c r="BI83" s="14"/>
    </row>
    <row r="84" spans="1:61" ht="12" customHeight="1">
      <c r="A84" s="468"/>
      <c r="B84" s="26" t="s">
        <v>105</v>
      </c>
      <c r="C84" s="27" t="s">
        <v>134</v>
      </c>
      <c r="D84" s="5" t="s">
        <v>136</v>
      </c>
      <c r="E84" s="35"/>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48"/>
      <c r="AY84" s="42"/>
      <c r="AZ84" s="14"/>
      <c r="BA84" s="14"/>
      <c r="BB84" s="14"/>
      <c r="BC84" s="14"/>
      <c r="BD84" s="14"/>
      <c r="BE84" s="14"/>
      <c r="BF84" s="14"/>
      <c r="BG84" s="14"/>
      <c r="BH84" s="14"/>
      <c r="BI84" s="14"/>
    </row>
    <row r="85" spans="1:61" ht="12" customHeight="1">
      <c r="A85" s="468"/>
      <c r="B85" s="476" t="s">
        <v>41</v>
      </c>
      <c r="C85" s="452" t="s">
        <v>45</v>
      </c>
      <c r="D85" s="20" t="s">
        <v>136</v>
      </c>
      <c r="E85" s="35"/>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49"/>
      <c r="AY85" s="45"/>
      <c r="AZ85" s="21"/>
      <c r="BA85" s="21"/>
      <c r="BB85" s="21"/>
      <c r="BC85" s="21"/>
      <c r="BD85" s="21"/>
      <c r="BE85" s="21"/>
      <c r="BF85" s="21"/>
      <c r="BG85" s="21"/>
      <c r="BH85" s="21"/>
      <c r="BI85" s="21"/>
    </row>
    <row r="86" spans="1:61" ht="16.5" customHeight="1">
      <c r="A86" s="468"/>
      <c r="B86" s="477"/>
      <c r="C86" s="453"/>
      <c r="D86" s="20" t="s">
        <v>137</v>
      </c>
      <c r="E86" s="35"/>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49"/>
      <c r="AY86" s="45"/>
      <c r="AZ86" s="21"/>
      <c r="BA86" s="21"/>
      <c r="BB86" s="21"/>
      <c r="BC86" s="21"/>
      <c r="BD86" s="21"/>
      <c r="BE86" s="21"/>
      <c r="BF86" s="21"/>
      <c r="BG86" s="21"/>
      <c r="BH86" s="21"/>
      <c r="BI86" s="21"/>
    </row>
    <row r="87" spans="1:61" ht="12" customHeight="1">
      <c r="A87" s="468"/>
      <c r="B87" s="463" t="s">
        <v>107</v>
      </c>
      <c r="C87" s="465" t="s">
        <v>106</v>
      </c>
      <c r="D87" s="5" t="s">
        <v>136</v>
      </c>
      <c r="E87" s="35"/>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48"/>
      <c r="AY87" s="42"/>
      <c r="AZ87" s="14"/>
      <c r="BA87" s="14"/>
      <c r="BB87" s="14"/>
      <c r="BC87" s="14"/>
      <c r="BD87" s="14"/>
      <c r="BE87" s="14"/>
      <c r="BF87" s="14"/>
      <c r="BG87" s="14"/>
      <c r="BH87" s="14"/>
      <c r="BI87" s="14"/>
    </row>
    <row r="88" spans="1:61" ht="12" customHeight="1">
      <c r="A88" s="468"/>
      <c r="B88" s="464"/>
      <c r="C88" s="466"/>
      <c r="D88" s="5" t="s">
        <v>137</v>
      </c>
      <c r="E88" s="35"/>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48"/>
      <c r="AY88" s="42"/>
      <c r="AZ88" s="14"/>
      <c r="BA88" s="14"/>
      <c r="BB88" s="14"/>
      <c r="BC88" s="14"/>
      <c r="BD88" s="14"/>
      <c r="BE88" s="14"/>
      <c r="BF88" s="14"/>
      <c r="BG88" s="14"/>
      <c r="BH88" s="14"/>
      <c r="BI88" s="14"/>
    </row>
    <row r="89" spans="1:61" ht="12.75">
      <c r="A89" s="468"/>
      <c r="B89" s="18" t="s">
        <v>109</v>
      </c>
      <c r="C89" s="13" t="s">
        <v>108</v>
      </c>
      <c r="D89" s="14"/>
      <c r="E89" s="35"/>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48"/>
      <c r="AY89" s="42"/>
      <c r="AZ89" s="14"/>
      <c r="BA89" s="14"/>
      <c r="BB89" s="14"/>
      <c r="BC89" s="14"/>
      <c r="BD89" s="14"/>
      <c r="BE89" s="14"/>
      <c r="BF89" s="14"/>
      <c r="BG89" s="14"/>
      <c r="BH89" s="14"/>
      <c r="BI89" s="14"/>
    </row>
    <row r="90" spans="1:61" ht="12.75">
      <c r="A90" s="468"/>
      <c r="B90" s="18" t="s">
        <v>111</v>
      </c>
      <c r="C90" s="13" t="s">
        <v>110</v>
      </c>
      <c r="D90" s="14"/>
      <c r="E90" s="35"/>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48"/>
      <c r="AY90" s="42"/>
      <c r="AZ90" s="14"/>
      <c r="BA90" s="14"/>
      <c r="BB90" s="14"/>
      <c r="BC90" s="14"/>
      <c r="BD90" s="14"/>
      <c r="BE90" s="14"/>
      <c r="BF90" s="14"/>
      <c r="BG90" s="14"/>
      <c r="BH90" s="14"/>
      <c r="BI90" s="14"/>
    </row>
    <row r="91" spans="1:61" ht="22.5">
      <c r="A91" s="468"/>
      <c r="B91" s="18" t="s">
        <v>113</v>
      </c>
      <c r="C91" s="13" t="s">
        <v>112</v>
      </c>
      <c r="D91" s="14"/>
      <c r="E91" s="35"/>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48"/>
      <c r="AY91" s="42"/>
      <c r="AZ91" s="14"/>
      <c r="BA91" s="14"/>
      <c r="BB91" s="14"/>
      <c r="BC91" s="14"/>
      <c r="BD91" s="14"/>
      <c r="BE91" s="14"/>
      <c r="BF91" s="14"/>
      <c r="BG91" s="14"/>
      <c r="BH91" s="14"/>
      <c r="BI91" s="14"/>
    </row>
    <row r="92" spans="1:61" ht="12.75">
      <c r="A92" s="468"/>
      <c r="B92" s="18" t="s">
        <v>115</v>
      </c>
      <c r="C92" s="13" t="s">
        <v>114</v>
      </c>
      <c r="D92" s="14"/>
      <c r="E92" s="35"/>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48"/>
      <c r="AY92" s="42"/>
      <c r="AZ92" s="14"/>
      <c r="BA92" s="14"/>
      <c r="BB92" s="14"/>
      <c r="BC92" s="14"/>
      <c r="BD92" s="14"/>
      <c r="BE92" s="14"/>
      <c r="BF92" s="14"/>
      <c r="BG92" s="14"/>
      <c r="BH92" s="14"/>
      <c r="BI92" s="14"/>
    </row>
    <row r="93" spans="1:61" ht="33.75">
      <c r="A93" s="468"/>
      <c r="B93" s="24" t="s">
        <v>44</v>
      </c>
      <c r="C93" s="25" t="s">
        <v>46</v>
      </c>
      <c r="D93" s="21"/>
      <c r="E93" s="35"/>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49"/>
      <c r="AY93" s="45"/>
      <c r="AZ93" s="21"/>
      <c r="BA93" s="21"/>
      <c r="BB93" s="21"/>
      <c r="BC93" s="21"/>
      <c r="BD93" s="21"/>
      <c r="BE93" s="21"/>
      <c r="BF93" s="21"/>
      <c r="BG93" s="21"/>
      <c r="BH93" s="21"/>
      <c r="BI93" s="21"/>
    </row>
    <row r="94" spans="1:61" ht="12.75">
      <c r="A94" s="468"/>
      <c r="B94" s="18" t="s">
        <v>116</v>
      </c>
      <c r="C94" s="13" t="s">
        <v>117</v>
      </c>
      <c r="D94" s="14"/>
      <c r="E94" s="35"/>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48"/>
      <c r="AY94" s="42"/>
      <c r="AZ94" s="14"/>
      <c r="BA94" s="14"/>
      <c r="BB94" s="14"/>
      <c r="BC94" s="14"/>
      <c r="BD94" s="14"/>
      <c r="BE94" s="14"/>
      <c r="BF94" s="14"/>
      <c r="BG94" s="14"/>
      <c r="BH94" s="14"/>
      <c r="BI94" s="14"/>
    </row>
    <row r="95" spans="1:61" ht="12.75">
      <c r="A95" s="468"/>
      <c r="B95" s="469" t="s">
        <v>155</v>
      </c>
      <c r="C95" s="470"/>
      <c r="D95" s="471"/>
      <c r="E95" s="35"/>
      <c r="F95" s="75">
        <f>F7</f>
        <v>18</v>
      </c>
      <c r="G95" s="75">
        <f aca="true" t="shared" si="9" ref="G95:AV95">G7</f>
        <v>36</v>
      </c>
      <c r="H95" s="75">
        <f t="shared" si="9"/>
        <v>36</v>
      </c>
      <c r="I95" s="75">
        <f t="shared" si="9"/>
        <v>36</v>
      </c>
      <c r="J95" s="75">
        <f t="shared" si="9"/>
        <v>36</v>
      </c>
      <c r="K95" s="75">
        <f t="shared" si="9"/>
        <v>36</v>
      </c>
      <c r="L95" s="75">
        <f t="shared" si="9"/>
        <v>36</v>
      </c>
      <c r="M95" s="75">
        <f t="shared" si="9"/>
        <v>36</v>
      </c>
      <c r="N95" s="75">
        <f t="shared" si="9"/>
        <v>36</v>
      </c>
      <c r="O95" s="75">
        <f t="shared" si="9"/>
        <v>36</v>
      </c>
      <c r="P95" s="75">
        <f t="shared" si="9"/>
        <v>36</v>
      </c>
      <c r="Q95" s="75">
        <f t="shared" si="9"/>
        <v>36</v>
      </c>
      <c r="R95" s="75">
        <f t="shared" si="9"/>
        <v>36</v>
      </c>
      <c r="S95" s="75">
        <f t="shared" si="9"/>
        <v>36</v>
      </c>
      <c r="T95" s="75">
        <f t="shared" si="9"/>
        <v>36</v>
      </c>
      <c r="U95" s="75">
        <f t="shared" si="9"/>
        <v>36</v>
      </c>
      <c r="V95" s="75">
        <f t="shared" si="9"/>
        <v>18</v>
      </c>
      <c r="W95" s="75"/>
      <c r="X95" s="75"/>
      <c r="Y95" s="75"/>
      <c r="Z95" s="75">
        <f t="shared" si="9"/>
        <v>36</v>
      </c>
      <c r="AA95" s="75">
        <f t="shared" si="9"/>
        <v>36</v>
      </c>
      <c r="AB95" s="75">
        <f t="shared" si="9"/>
        <v>36</v>
      </c>
      <c r="AC95" s="75">
        <f t="shared" si="9"/>
        <v>36</v>
      </c>
      <c r="AD95" s="75">
        <f t="shared" si="9"/>
        <v>36</v>
      </c>
      <c r="AE95" s="75">
        <f t="shared" si="9"/>
        <v>36</v>
      </c>
      <c r="AF95" s="75">
        <f t="shared" si="9"/>
        <v>36</v>
      </c>
      <c r="AG95" s="75">
        <f t="shared" si="9"/>
        <v>36</v>
      </c>
      <c r="AH95" s="75">
        <f t="shared" si="9"/>
        <v>36</v>
      </c>
      <c r="AI95" s="75">
        <f t="shared" si="9"/>
        <v>36</v>
      </c>
      <c r="AJ95" s="75">
        <f t="shared" si="9"/>
        <v>36</v>
      </c>
      <c r="AK95" s="75">
        <f t="shared" si="9"/>
        <v>36</v>
      </c>
      <c r="AL95" s="75">
        <f t="shared" si="9"/>
        <v>36</v>
      </c>
      <c r="AM95" s="75">
        <f t="shared" si="9"/>
        <v>36</v>
      </c>
      <c r="AN95" s="75">
        <f t="shared" si="9"/>
        <v>36</v>
      </c>
      <c r="AO95" s="75">
        <f t="shared" si="9"/>
        <v>36</v>
      </c>
      <c r="AP95" s="75">
        <f t="shared" si="9"/>
        <v>36</v>
      </c>
      <c r="AQ95" s="75">
        <f t="shared" si="9"/>
        <v>36</v>
      </c>
      <c r="AR95" s="75">
        <f t="shared" si="9"/>
        <v>36</v>
      </c>
      <c r="AS95" s="75">
        <f t="shared" si="9"/>
        <v>36</v>
      </c>
      <c r="AT95" s="75">
        <f t="shared" si="9"/>
        <v>36</v>
      </c>
      <c r="AU95" s="75">
        <f t="shared" si="9"/>
        <v>36</v>
      </c>
      <c r="AV95" s="75">
        <f t="shared" si="9"/>
        <v>36</v>
      </c>
      <c r="AW95" s="14"/>
      <c r="AX95" s="48"/>
      <c r="AY95" s="42"/>
      <c r="AZ95" s="14"/>
      <c r="BA95" s="14"/>
      <c r="BB95" s="14"/>
      <c r="BC95" s="14"/>
      <c r="BD95" s="14"/>
      <c r="BE95" s="14"/>
      <c r="BF95" s="14"/>
      <c r="BG95" s="14"/>
      <c r="BH95" s="14"/>
      <c r="BI95" s="14"/>
    </row>
    <row r="96" spans="2:61" ht="12.75">
      <c r="B96" s="460" t="s">
        <v>156</v>
      </c>
      <c r="C96" s="461"/>
      <c r="D96" s="462"/>
      <c r="E96" s="35"/>
      <c r="F96" s="75">
        <f>F8</f>
        <v>5</v>
      </c>
      <c r="G96" s="75">
        <f aca="true" t="shared" si="10" ref="G96:AV96">G8</f>
        <v>10</v>
      </c>
      <c r="H96" s="75">
        <f t="shared" si="10"/>
        <v>9</v>
      </c>
      <c r="I96" s="75">
        <f t="shared" si="10"/>
        <v>11</v>
      </c>
      <c r="J96" s="75">
        <f t="shared" si="10"/>
        <v>9</v>
      </c>
      <c r="K96" s="75">
        <f t="shared" si="10"/>
        <v>12</v>
      </c>
      <c r="L96" s="75">
        <f t="shared" si="10"/>
        <v>10</v>
      </c>
      <c r="M96" s="75">
        <f t="shared" si="10"/>
        <v>11</v>
      </c>
      <c r="N96" s="75">
        <f t="shared" si="10"/>
        <v>11</v>
      </c>
      <c r="O96" s="75">
        <f t="shared" si="10"/>
        <v>13</v>
      </c>
      <c r="P96" s="75">
        <f t="shared" si="10"/>
        <v>10</v>
      </c>
      <c r="Q96" s="75">
        <f t="shared" si="10"/>
        <v>14</v>
      </c>
      <c r="R96" s="75">
        <f t="shared" si="10"/>
        <v>12</v>
      </c>
      <c r="S96" s="75">
        <f t="shared" si="10"/>
        <v>14</v>
      </c>
      <c r="T96" s="75">
        <f t="shared" si="10"/>
        <v>13</v>
      </c>
      <c r="U96" s="75">
        <f t="shared" si="10"/>
        <v>14</v>
      </c>
      <c r="V96" s="75">
        <f t="shared" si="10"/>
        <v>8</v>
      </c>
      <c r="W96" s="75"/>
      <c r="X96" s="75"/>
      <c r="Y96" s="75"/>
      <c r="Z96" s="75">
        <f t="shared" si="10"/>
        <v>6</v>
      </c>
      <c r="AA96" s="75">
        <f t="shared" si="10"/>
        <v>10</v>
      </c>
      <c r="AB96" s="75">
        <f t="shared" si="10"/>
        <v>8</v>
      </c>
      <c r="AC96" s="75">
        <f t="shared" si="10"/>
        <v>12</v>
      </c>
      <c r="AD96" s="75">
        <f t="shared" si="10"/>
        <v>9</v>
      </c>
      <c r="AE96" s="75">
        <f t="shared" si="10"/>
        <v>12</v>
      </c>
      <c r="AF96" s="75">
        <f t="shared" si="10"/>
        <v>10</v>
      </c>
      <c r="AG96" s="75">
        <f t="shared" si="10"/>
        <v>12</v>
      </c>
      <c r="AH96" s="75">
        <f t="shared" si="10"/>
        <v>10</v>
      </c>
      <c r="AI96" s="75">
        <f t="shared" si="10"/>
        <v>13</v>
      </c>
      <c r="AJ96" s="75">
        <f t="shared" si="10"/>
        <v>10</v>
      </c>
      <c r="AK96" s="75">
        <f t="shared" si="10"/>
        <v>12</v>
      </c>
      <c r="AL96" s="75">
        <f t="shared" si="10"/>
        <v>11</v>
      </c>
      <c r="AM96" s="75">
        <f t="shared" si="10"/>
        <v>13</v>
      </c>
      <c r="AN96" s="75">
        <f t="shared" si="10"/>
        <v>11</v>
      </c>
      <c r="AO96" s="75">
        <f t="shared" si="10"/>
        <v>14</v>
      </c>
      <c r="AP96" s="75">
        <f t="shared" si="10"/>
        <v>12</v>
      </c>
      <c r="AQ96" s="75">
        <f t="shared" si="10"/>
        <v>14</v>
      </c>
      <c r="AR96" s="75">
        <f t="shared" si="10"/>
        <v>12</v>
      </c>
      <c r="AS96" s="75">
        <f t="shared" si="10"/>
        <v>13</v>
      </c>
      <c r="AT96" s="75">
        <f t="shared" si="10"/>
        <v>12</v>
      </c>
      <c r="AU96" s="75">
        <f t="shared" si="10"/>
        <v>13</v>
      </c>
      <c r="AV96" s="75">
        <f t="shared" si="10"/>
        <v>11</v>
      </c>
      <c r="AW96" s="14"/>
      <c r="AX96" s="48"/>
      <c r="AY96" s="42"/>
      <c r="AZ96" s="14"/>
      <c r="BA96" s="14"/>
      <c r="BB96" s="14"/>
      <c r="BC96" s="14"/>
      <c r="BD96" s="14"/>
      <c r="BE96" s="14"/>
      <c r="BF96" s="14"/>
      <c r="BG96" s="14"/>
      <c r="BH96" s="14"/>
      <c r="BI96" s="14"/>
    </row>
    <row r="97" spans="2:61" ht="12.75">
      <c r="B97" s="460" t="s">
        <v>154</v>
      </c>
      <c r="C97" s="461"/>
      <c r="D97" s="462"/>
      <c r="E97" s="35"/>
      <c r="F97" s="75">
        <f>F95+F96</f>
        <v>23</v>
      </c>
      <c r="G97" s="75">
        <f aca="true" t="shared" si="11" ref="G97:AV97">G95+G96</f>
        <v>46</v>
      </c>
      <c r="H97" s="75">
        <f t="shared" si="11"/>
        <v>45</v>
      </c>
      <c r="I97" s="75">
        <f t="shared" si="11"/>
        <v>47</v>
      </c>
      <c r="J97" s="75">
        <f t="shared" si="11"/>
        <v>45</v>
      </c>
      <c r="K97" s="75">
        <f t="shared" si="11"/>
        <v>48</v>
      </c>
      <c r="L97" s="75">
        <f t="shared" si="11"/>
        <v>46</v>
      </c>
      <c r="M97" s="75">
        <f t="shared" si="11"/>
        <v>47</v>
      </c>
      <c r="N97" s="75">
        <f t="shared" si="11"/>
        <v>47</v>
      </c>
      <c r="O97" s="75">
        <f t="shared" si="11"/>
        <v>49</v>
      </c>
      <c r="P97" s="75">
        <f t="shared" si="11"/>
        <v>46</v>
      </c>
      <c r="Q97" s="75">
        <f t="shared" si="11"/>
        <v>50</v>
      </c>
      <c r="R97" s="75">
        <f t="shared" si="11"/>
        <v>48</v>
      </c>
      <c r="S97" s="75">
        <f t="shared" si="11"/>
        <v>50</v>
      </c>
      <c r="T97" s="75">
        <f t="shared" si="11"/>
        <v>49</v>
      </c>
      <c r="U97" s="75">
        <f t="shared" si="11"/>
        <v>50</v>
      </c>
      <c r="V97" s="75">
        <f t="shared" si="11"/>
        <v>26</v>
      </c>
      <c r="W97" s="75"/>
      <c r="X97" s="75"/>
      <c r="Y97" s="75"/>
      <c r="Z97" s="75">
        <f t="shared" si="11"/>
        <v>42</v>
      </c>
      <c r="AA97" s="75">
        <f t="shared" si="11"/>
        <v>46</v>
      </c>
      <c r="AB97" s="75">
        <f t="shared" si="11"/>
        <v>44</v>
      </c>
      <c r="AC97" s="75">
        <f t="shared" si="11"/>
        <v>48</v>
      </c>
      <c r="AD97" s="75">
        <f t="shared" si="11"/>
        <v>45</v>
      </c>
      <c r="AE97" s="75">
        <f t="shared" si="11"/>
        <v>48</v>
      </c>
      <c r="AF97" s="75">
        <f t="shared" si="11"/>
        <v>46</v>
      </c>
      <c r="AG97" s="75">
        <f t="shared" si="11"/>
        <v>48</v>
      </c>
      <c r="AH97" s="75">
        <f t="shared" si="11"/>
        <v>46</v>
      </c>
      <c r="AI97" s="75">
        <f t="shared" si="11"/>
        <v>49</v>
      </c>
      <c r="AJ97" s="75">
        <f t="shared" si="11"/>
        <v>46</v>
      </c>
      <c r="AK97" s="75">
        <f t="shared" si="11"/>
        <v>48</v>
      </c>
      <c r="AL97" s="75">
        <f t="shared" si="11"/>
        <v>47</v>
      </c>
      <c r="AM97" s="75">
        <f t="shared" si="11"/>
        <v>49</v>
      </c>
      <c r="AN97" s="75">
        <f t="shared" si="11"/>
        <v>47</v>
      </c>
      <c r="AO97" s="75">
        <f t="shared" si="11"/>
        <v>50</v>
      </c>
      <c r="AP97" s="75">
        <f t="shared" si="11"/>
        <v>48</v>
      </c>
      <c r="AQ97" s="75">
        <f t="shared" si="11"/>
        <v>50</v>
      </c>
      <c r="AR97" s="75">
        <f t="shared" si="11"/>
        <v>48</v>
      </c>
      <c r="AS97" s="75">
        <f t="shared" si="11"/>
        <v>49</v>
      </c>
      <c r="AT97" s="75">
        <f t="shared" si="11"/>
        <v>48</v>
      </c>
      <c r="AU97" s="75">
        <f t="shared" si="11"/>
        <v>49</v>
      </c>
      <c r="AV97" s="75">
        <f t="shared" si="11"/>
        <v>47</v>
      </c>
      <c r="AW97" s="14"/>
      <c r="AX97" s="48"/>
      <c r="AY97" s="42"/>
      <c r="AZ97" s="14"/>
      <c r="BA97" s="14"/>
      <c r="BB97" s="14"/>
      <c r="BC97" s="14"/>
      <c r="BD97" s="14"/>
      <c r="BE97" s="14"/>
      <c r="BF97" s="14"/>
      <c r="BG97" s="14"/>
      <c r="BH97" s="14"/>
      <c r="BI97" s="14"/>
    </row>
    <row r="98" spans="50:51" ht="12.75">
      <c r="AX98" s="43"/>
      <c r="AY98" s="43"/>
    </row>
  </sheetData>
  <sheetProtection/>
  <mergeCells count="97">
    <mergeCell ref="C15:C16"/>
    <mergeCell ref="B17:B18"/>
    <mergeCell ref="C17:C18"/>
    <mergeCell ref="C9:C10"/>
    <mergeCell ref="B47:B48"/>
    <mergeCell ref="C47:C48"/>
    <mergeCell ref="B41:B42"/>
    <mergeCell ref="C41:C42"/>
    <mergeCell ref="B43:B44"/>
    <mergeCell ref="B9:B10"/>
    <mergeCell ref="BH3:BI3"/>
    <mergeCell ref="B23:B24"/>
    <mergeCell ref="B37:B38"/>
    <mergeCell ref="C37:C38"/>
    <mergeCell ref="V3:W3"/>
    <mergeCell ref="C11:C12"/>
    <mergeCell ref="B1:B6"/>
    <mergeCell ref="C1:C6"/>
    <mergeCell ref="B7:B8"/>
    <mergeCell ref="B11:B12"/>
    <mergeCell ref="C7:C8"/>
    <mergeCell ref="P1:R1"/>
    <mergeCell ref="T1:W1"/>
    <mergeCell ref="Y1:AB1"/>
    <mergeCell ref="AQ1:AS1"/>
    <mergeCell ref="AX1:AY1"/>
    <mergeCell ref="V6:W6"/>
    <mergeCell ref="AU1:AW1"/>
    <mergeCell ref="AZ1:BC1"/>
    <mergeCell ref="BH6:BI6"/>
    <mergeCell ref="E3:F3"/>
    <mergeCell ref="E4:BI4"/>
    <mergeCell ref="E6:F6"/>
    <mergeCell ref="AX3:AY3"/>
    <mergeCell ref="AX6:AY6"/>
    <mergeCell ref="BH1:BI1"/>
    <mergeCell ref="K1:N1"/>
    <mergeCell ref="AH1:AJ1"/>
    <mergeCell ref="C85:C86"/>
    <mergeCell ref="B19:B20"/>
    <mergeCell ref="D1:D6"/>
    <mergeCell ref="AD1:AF1"/>
    <mergeCell ref="AL1:AO1"/>
    <mergeCell ref="A1:A6"/>
    <mergeCell ref="G1:I1"/>
    <mergeCell ref="E1:F1"/>
    <mergeCell ref="E2:BI2"/>
    <mergeCell ref="BE1:BG1"/>
    <mergeCell ref="C81:C82"/>
    <mergeCell ref="B96:D96"/>
    <mergeCell ref="A7:A95"/>
    <mergeCell ref="B13:B14"/>
    <mergeCell ref="C13:C14"/>
    <mergeCell ref="B15:B16"/>
    <mergeCell ref="B95:D95"/>
    <mergeCell ref="B49:B50"/>
    <mergeCell ref="C49:C50"/>
    <mergeCell ref="B85:B86"/>
    <mergeCell ref="C27:C28"/>
    <mergeCell ref="C29:C30"/>
    <mergeCell ref="B97:D97"/>
    <mergeCell ref="B51:B52"/>
    <mergeCell ref="C51:C52"/>
    <mergeCell ref="B53:B54"/>
    <mergeCell ref="C53:C54"/>
    <mergeCell ref="B81:B82"/>
    <mergeCell ref="B87:B88"/>
    <mergeCell ref="C87:C88"/>
    <mergeCell ref="C25:C26"/>
    <mergeCell ref="C21:C22"/>
    <mergeCell ref="B35:B36"/>
    <mergeCell ref="B39:B40"/>
    <mergeCell ref="C39:C40"/>
    <mergeCell ref="B29:B30"/>
    <mergeCell ref="B25:B26"/>
    <mergeCell ref="B31:B32"/>
    <mergeCell ref="C31:C32"/>
    <mergeCell ref="B27:B28"/>
    <mergeCell ref="B69:B70"/>
    <mergeCell ref="B71:B72"/>
    <mergeCell ref="B79:B80"/>
    <mergeCell ref="C79:C80"/>
    <mergeCell ref="C69:C70"/>
    <mergeCell ref="B73:B74"/>
    <mergeCell ref="C73:C74"/>
    <mergeCell ref="C71:C72"/>
    <mergeCell ref="B75:B76"/>
    <mergeCell ref="B45:B46"/>
    <mergeCell ref="C45:C46"/>
    <mergeCell ref="B21:B22"/>
    <mergeCell ref="C43:C44"/>
    <mergeCell ref="C75:C76"/>
    <mergeCell ref="C19:C20"/>
    <mergeCell ref="C35:C36"/>
    <mergeCell ref="B33:B34"/>
    <mergeCell ref="C33:C34"/>
    <mergeCell ref="C23:C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F9:CG58"/>
  <sheetViews>
    <sheetView zoomScale="90" zoomScaleNormal="90" zoomScaleSheetLayoutView="120" zoomScalePageLayoutView="0" workbookViewId="0" topLeftCell="A1">
      <selection activeCell="BN36" sqref="BN36"/>
    </sheetView>
  </sheetViews>
  <sheetFormatPr defaultColWidth="9.00390625" defaultRowHeight="12.75"/>
  <cols>
    <col min="1" max="5" width="2.125" style="0" customWidth="1"/>
    <col min="6" max="6" width="2.25390625" style="0" customWidth="1"/>
    <col min="7" max="8" width="2.125" style="0" customWidth="1"/>
    <col min="9" max="10" width="1.25" style="0" customWidth="1"/>
    <col min="11" max="15" width="2.125" style="0" customWidth="1"/>
    <col min="16" max="27" width="1.25" style="0" customWidth="1"/>
    <col min="28" max="29" width="2.125" style="0" customWidth="1"/>
    <col min="30" max="31" width="1.25" style="0" customWidth="1"/>
    <col min="32" max="32" width="2.125" style="0" customWidth="1"/>
    <col min="33" max="34" width="1.25" style="0" customWidth="1"/>
    <col min="35" max="35" width="2.125" style="0" customWidth="1"/>
    <col min="36" max="37" width="1.25" style="0" customWidth="1"/>
    <col min="38" max="38" width="2.125" style="0" customWidth="1"/>
    <col min="39" max="42" width="1.25" style="0" customWidth="1"/>
    <col min="43" max="45" width="2.125" style="0" customWidth="1"/>
    <col min="46" max="47" width="1.25" style="0" customWidth="1"/>
    <col min="48" max="48" width="3.125" style="0" customWidth="1"/>
    <col min="49" max="52" width="1.25" style="0" customWidth="1"/>
    <col min="53" max="56" width="2.125" style="0" customWidth="1"/>
    <col min="57" max="61" width="1.25" style="0" customWidth="1"/>
    <col min="62" max="62" width="1.00390625" style="0" customWidth="1"/>
    <col min="63" max="64" width="1.25" style="0" customWidth="1"/>
    <col min="65" max="72" width="2.125" style="0" customWidth="1"/>
    <col min="73" max="73" width="2.25390625" style="0" customWidth="1"/>
    <col min="74" max="74" width="3.25390625" style="0" customWidth="1"/>
    <col min="75" max="76" width="1.75390625" style="0" customWidth="1"/>
    <col min="77" max="77" width="1.37890625" style="0" hidden="1" customWidth="1"/>
    <col min="78" max="78" width="2.875" style="0" customWidth="1"/>
    <col min="79" max="80" width="2.25390625" style="0" customWidth="1"/>
    <col min="81" max="81" width="1.00390625" style="0" customWidth="1"/>
    <col min="82" max="82" width="0.875" style="0" customWidth="1"/>
    <col min="83" max="84" width="2.00390625" style="0" customWidth="1"/>
    <col min="85" max="85" width="3.375" style="0" customWidth="1"/>
    <col min="86" max="86" width="3.625" style="0" customWidth="1"/>
  </cols>
  <sheetData>
    <row r="9" ht="12.75">
      <c r="J9" s="43"/>
    </row>
    <row r="10" spans="8:66" ht="12" customHeight="1">
      <c r="H10" s="52"/>
      <c r="I10" s="52"/>
      <c r="BM10" s="4"/>
      <c r="BN10" s="4"/>
    </row>
    <row r="11" ht="11.25" customHeight="1"/>
    <row r="21" spans="6:73" ht="18">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row>
    <row r="22" spans="6:73" ht="18">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row>
    <row r="23" spans="6:73" ht="18">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row>
    <row r="24" spans="6:73" ht="18">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row>
    <row r="25" spans="6:80" ht="9.75" customHeight="1">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03"/>
      <c r="AT25" s="503"/>
      <c r="AU25" s="503"/>
      <c r="AV25" s="503"/>
      <c r="AW25" s="503"/>
      <c r="AX25" s="503"/>
      <c r="AY25" s="503"/>
      <c r="AZ25" s="503"/>
      <c r="BA25" s="503"/>
      <c r="BB25" s="503"/>
      <c r="BC25" s="503"/>
      <c r="BD25" s="503"/>
      <c r="BE25" s="503"/>
      <c r="BF25" s="503"/>
      <c r="BG25" s="503"/>
      <c r="BH25" s="503"/>
      <c r="BI25" s="503"/>
      <c r="BJ25" s="503"/>
      <c r="BK25" s="503"/>
      <c r="BL25" s="503"/>
      <c r="BM25" s="503"/>
      <c r="BN25" s="503"/>
      <c r="BO25" s="503"/>
      <c r="BP25" s="503"/>
      <c r="BQ25" s="503"/>
      <c r="BR25" s="503"/>
      <c r="BS25" s="503"/>
      <c r="BT25" s="503"/>
      <c r="BU25" s="503"/>
      <c r="BV25" s="503"/>
      <c r="BW25" s="503"/>
      <c r="BX25" s="503"/>
      <c r="BY25" s="503"/>
      <c r="BZ25" s="503"/>
      <c r="CA25" s="503"/>
      <c r="CB25" s="503"/>
    </row>
    <row r="26" spans="6:73" ht="14.25" customHeight="1">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row>
    <row r="27" spans="45:80" ht="13.5" customHeight="1">
      <c r="AS27" s="503"/>
      <c r="AT27" s="503"/>
      <c r="AU27" s="503"/>
      <c r="AV27" s="503"/>
      <c r="AW27" s="503"/>
      <c r="AX27" s="503"/>
      <c r="AY27" s="503"/>
      <c r="AZ27" s="503"/>
      <c r="BA27" s="503"/>
      <c r="BB27" s="503"/>
      <c r="BC27" s="503"/>
      <c r="BD27" s="503"/>
      <c r="BE27" s="503"/>
      <c r="BF27" s="503"/>
      <c r="BG27" s="503"/>
      <c r="BH27" s="503"/>
      <c r="BI27" s="503"/>
      <c r="BJ27" s="503"/>
      <c r="BK27" s="503"/>
      <c r="BL27" s="503"/>
      <c r="BM27" s="503"/>
      <c r="BN27" s="503"/>
      <c r="BO27" s="503"/>
      <c r="BP27" s="503"/>
      <c r="BQ27" s="503"/>
      <c r="BR27" s="503"/>
      <c r="BS27" s="503"/>
      <c r="BT27" s="503"/>
      <c r="BU27" s="503"/>
      <c r="BV27" s="503"/>
      <c r="BW27" s="503"/>
      <c r="BX27" s="503"/>
      <c r="BY27" s="503"/>
      <c r="BZ27" s="503"/>
      <c r="CA27" s="503"/>
      <c r="CB27" s="503"/>
    </row>
    <row r="28" ht="6.75" customHeight="1"/>
    <row r="29" spans="45:84" ht="18">
      <c r="AS29" s="503"/>
      <c r="AT29" s="503"/>
      <c r="AU29" s="503"/>
      <c r="AV29" s="503"/>
      <c r="AW29" s="503"/>
      <c r="AX29" s="503"/>
      <c r="AY29" s="503"/>
      <c r="AZ29" s="503"/>
      <c r="BA29" s="503"/>
      <c r="BB29" s="503"/>
      <c r="BC29" s="503"/>
      <c r="BD29" s="503"/>
      <c r="BE29" s="503"/>
      <c r="BF29" s="503"/>
      <c r="BG29" s="503"/>
      <c r="BH29" s="503"/>
      <c r="BI29" s="503"/>
      <c r="BJ29" s="503"/>
      <c r="BK29" s="503"/>
      <c r="BL29" s="503"/>
      <c r="BM29" s="503"/>
      <c r="BN29" s="503"/>
      <c r="BO29" s="503"/>
      <c r="BP29" s="503"/>
      <c r="BQ29" s="503"/>
      <c r="BR29" s="503"/>
      <c r="BS29" s="503"/>
      <c r="BT29" s="503"/>
      <c r="BU29" s="503"/>
      <c r="BV29" s="503"/>
      <c r="BW29" s="503"/>
      <c r="BX29" s="503"/>
      <c r="BY29" s="503"/>
      <c r="BZ29" s="503"/>
      <c r="CA29" s="503"/>
      <c r="CB29" s="503"/>
      <c r="CC29" s="503"/>
      <c r="CD29" s="503"/>
      <c r="CE29" s="503"/>
      <c r="CF29" s="503"/>
    </row>
    <row r="30" spans="55:75" ht="9" customHeight="1">
      <c r="BC30" s="503"/>
      <c r="BD30" s="503"/>
      <c r="BE30" s="503"/>
      <c r="BF30" s="503"/>
      <c r="BG30" s="503"/>
      <c r="BH30" s="503"/>
      <c r="BI30" s="503"/>
      <c r="BJ30" s="503"/>
      <c r="BK30" s="503"/>
      <c r="BL30" s="503"/>
      <c r="BM30" s="503"/>
      <c r="BN30" s="503"/>
      <c r="BO30" s="503"/>
      <c r="BP30" s="503"/>
      <c r="BQ30" s="503"/>
      <c r="BR30" s="54"/>
      <c r="BS30" s="54"/>
      <c r="BT30" s="54"/>
      <c r="BU30" s="54"/>
      <c r="BV30" s="54"/>
      <c r="BW30" s="54"/>
    </row>
    <row r="31" spans="45:80" ht="18">
      <c r="AS31" s="503"/>
      <c r="AT31" s="503"/>
      <c r="AU31" s="503"/>
      <c r="AV31" s="503"/>
      <c r="AW31" s="503"/>
      <c r="AX31" s="503"/>
      <c r="AY31" s="503"/>
      <c r="AZ31" s="503"/>
      <c r="BA31" s="503"/>
      <c r="BB31" s="503"/>
      <c r="BC31" s="503"/>
      <c r="BD31" s="503"/>
      <c r="BE31" s="503"/>
      <c r="BF31" s="503"/>
      <c r="BG31" s="503"/>
      <c r="BH31" s="503"/>
      <c r="BI31" s="503"/>
      <c r="BJ31" s="503"/>
      <c r="BK31" s="503"/>
      <c r="BL31" s="503"/>
      <c r="BM31" s="503"/>
      <c r="BN31" s="503"/>
      <c r="BO31" s="503"/>
      <c r="BP31" s="503"/>
      <c r="BQ31" s="503"/>
      <c r="BR31" s="503"/>
      <c r="BS31" s="503"/>
      <c r="BT31" s="503"/>
      <c r="BU31" s="503"/>
      <c r="BV31" s="503"/>
      <c r="BW31" s="503"/>
      <c r="BX31" s="503"/>
      <c r="BY31" s="503"/>
      <c r="BZ31" s="503"/>
      <c r="CA31" s="503"/>
      <c r="CB31" s="503"/>
    </row>
    <row r="37" spans="17:46" ht="18">
      <c r="Q37" s="503"/>
      <c r="R37" s="504"/>
      <c r="S37" s="504"/>
      <c r="T37" s="504"/>
      <c r="U37" s="504"/>
      <c r="V37" s="504"/>
      <c r="W37" s="504"/>
      <c r="X37" s="504"/>
      <c r="Y37" s="504"/>
      <c r="Z37" s="504"/>
      <c r="AA37" s="504"/>
      <c r="AB37" s="504"/>
      <c r="AC37" s="504"/>
      <c r="AD37" s="504"/>
      <c r="AE37" s="504"/>
      <c r="AF37" s="504"/>
      <c r="AG37" s="504"/>
      <c r="AH37" s="504"/>
      <c r="AI37" s="504"/>
      <c r="AJ37" s="504"/>
      <c r="AK37" s="504"/>
      <c r="AL37" s="504"/>
      <c r="AM37" s="504"/>
      <c r="AN37" s="504"/>
      <c r="AO37" s="504"/>
      <c r="AP37" s="504"/>
      <c r="AQ37" s="504"/>
      <c r="AR37" s="504"/>
      <c r="AS37" s="504"/>
      <c r="AT37" s="504"/>
    </row>
    <row r="38" spans="17:72" ht="18.75">
      <c r="Q38" s="507" t="s">
        <v>420</v>
      </c>
      <c r="R38" s="507"/>
      <c r="S38" s="507"/>
      <c r="T38" s="507"/>
      <c r="U38" s="507"/>
      <c r="V38" s="507"/>
      <c r="W38" s="507"/>
      <c r="X38" s="507"/>
      <c r="Y38" s="507"/>
      <c r="Z38" s="507"/>
      <c r="AA38" s="507"/>
      <c r="AB38" s="507"/>
      <c r="AC38" s="507"/>
      <c r="AD38" s="507"/>
      <c r="AE38" s="507"/>
      <c r="AF38" s="507"/>
      <c r="AG38" s="507"/>
      <c r="AH38" s="507"/>
      <c r="AI38" s="507"/>
      <c r="AJ38" s="507"/>
      <c r="AK38" s="507"/>
      <c r="AL38" s="507"/>
      <c r="AM38" s="158"/>
      <c r="AN38" s="158"/>
      <c r="AO38" s="158"/>
      <c r="AP38" s="158"/>
      <c r="AQ38" s="158"/>
      <c r="AR38" s="158"/>
      <c r="AS38" s="158"/>
      <c r="AT38" s="158"/>
      <c r="AU38" s="158"/>
      <c r="AV38" s="158"/>
      <c r="AW38" s="158"/>
      <c r="AX38" s="158"/>
      <c r="AY38" s="158"/>
      <c r="AZ38" s="158"/>
      <c r="BA38" s="158"/>
      <c r="BB38" s="158"/>
      <c r="BC38" s="158"/>
      <c r="BD38" s="158"/>
      <c r="BE38" s="158"/>
      <c r="BF38" s="158"/>
      <c r="BG38" s="158"/>
      <c r="BH38" s="158"/>
      <c r="BI38" s="158"/>
      <c r="BJ38" s="158"/>
      <c r="BK38" s="158"/>
      <c r="BL38" s="158"/>
      <c r="BM38" s="158"/>
      <c r="BN38" s="158"/>
      <c r="BO38" s="158"/>
      <c r="BP38" s="158"/>
      <c r="BQ38" s="158"/>
      <c r="BR38" s="158"/>
      <c r="BS38" s="158"/>
      <c r="BT38" s="158"/>
    </row>
    <row r="39" spans="17:72" ht="18.75">
      <c r="Q39" s="283" t="s">
        <v>421</v>
      </c>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8"/>
      <c r="BR39" s="158"/>
      <c r="BS39" s="158"/>
      <c r="BT39" s="158"/>
    </row>
    <row r="40" spans="17:72" ht="18.75">
      <c r="Q40" s="283" t="s">
        <v>422</v>
      </c>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8"/>
      <c r="BQ40" s="158"/>
      <c r="BR40" s="158"/>
      <c r="BS40" s="158"/>
      <c r="BT40" s="158"/>
    </row>
    <row r="41" spans="17:72" ht="18.75">
      <c r="Q41" s="283" t="s">
        <v>423</v>
      </c>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284"/>
      <c r="BA41" s="284"/>
      <c r="BB41" s="284"/>
      <c r="BC41" s="284"/>
      <c r="BD41" s="284"/>
      <c r="BE41" s="284"/>
      <c r="BF41" s="284"/>
      <c r="BG41" s="284"/>
      <c r="BH41" s="284"/>
      <c r="BI41" s="284"/>
      <c r="BJ41" s="284"/>
      <c r="BK41" s="158"/>
      <c r="BL41" s="158"/>
      <c r="BM41" s="158"/>
      <c r="BN41" s="158"/>
      <c r="BO41" s="158"/>
      <c r="BP41" s="158"/>
      <c r="BQ41" s="158"/>
      <c r="BR41" s="158"/>
      <c r="BS41" s="158"/>
      <c r="BT41" s="158"/>
    </row>
    <row r="42" spans="17:72" ht="18.75">
      <c r="Q42" s="505" t="s">
        <v>327</v>
      </c>
      <c r="R42" s="505"/>
      <c r="S42" s="505"/>
      <c r="T42" s="505"/>
      <c r="U42" s="505"/>
      <c r="V42" s="505"/>
      <c r="W42" s="505"/>
      <c r="X42" s="505"/>
      <c r="Y42" s="505"/>
      <c r="Z42" s="505"/>
      <c r="AA42" s="505"/>
      <c r="AB42" s="505"/>
      <c r="AC42" s="505"/>
      <c r="AD42" s="505"/>
      <c r="AE42" s="505"/>
      <c r="AF42" s="505"/>
      <c r="AG42" s="505"/>
      <c r="AH42" s="505"/>
      <c r="AI42" s="505"/>
      <c r="AJ42" s="505"/>
      <c r="AK42" s="505"/>
      <c r="AL42" s="505"/>
      <c r="AM42" s="505"/>
      <c r="AN42" s="505"/>
      <c r="AO42" s="505"/>
      <c r="AP42" s="505"/>
      <c r="AQ42" s="505"/>
      <c r="AR42" s="505"/>
      <c r="AS42" s="505"/>
      <c r="AT42" s="505"/>
      <c r="AU42" s="505"/>
      <c r="AV42" s="505"/>
      <c r="AW42" s="505"/>
      <c r="AX42" s="505"/>
      <c r="AY42" s="505"/>
      <c r="AZ42" s="505"/>
      <c r="BA42" s="505"/>
      <c r="BB42" s="505"/>
      <c r="BC42" s="505"/>
      <c r="BD42" s="505"/>
      <c r="BE42" s="505"/>
      <c r="BF42" s="505"/>
      <c r="BG42" s="505"/>
      <c r="BH42" s="505"/>
      <c r="BI42" s="505"/>
      <c r="BJ42" s="505"/>
      <c r="BK42" s="505"/>
      <c r="BL42" s="505"/>
      <c r="BM42" s="505"/>
      <c r="BN42" s="505"/>
      <c r="BO42" s="505"/>
      <c r="BP42" s="505"/>
      <c r="BQ42" s="505"/>
      <c r="BR42" s="505"/>
      <c r="BS42" s="505"/>
      <c r="BT42" s="505"/>
    </row>
    <row r="43" spans="17:72" ht="18.75">
      <c r="Q43" s="158"/>
      <c r="R43" s="505" t="s">
        <v>326</v>
      </c>
      <c r="S43" s="506"/>
      <c r="T43" s="506"/>
      <c r="U43" s="506"/>
      <c r="V43" s="506"/>
      <c r="W43" s="506"/>
      <c r="X43" s="506"/>
      <c r="Y43" s="506"/>
      <c r="Z43" s="506"/>
      <c r="AA43" s="506"/>
      <c r="AB43" s="506"/>
      <c r="AC43" s="506"/>
      <c r="AD43" s="506"/>
      <c r="AE43" s="506"/>
      <c r="AF43" s="506"/>
      <c r="AG43" s="506"/>
      <c r="AH43" s="506"/>
      <c r="AI43" s="506"/>
      <c r="AJ43" s="506"/>
      <c r="AK43" s="506"/>
      <c r="AL43" s="506"/>
      <c r="AM43" s="506"/>
      <c r="AN43" s="506"/>
      <c r="AO43" s="506"/>
      <c r="AP43" s="506"/>
      <c r="AQ43" s="506"/>
      <c r="AR43" s="506"/>
      <c r="AS43" s="506"/>
      <c r="AT43" s="506"/>
      <c r="AU43" s="506"/>
      <c r="AV43" s="506"/>
      <c r="AW43" s="506"/>
      <c r="AX43" s="506"/>
      <c r="AY43" s="506"/>
      <c r="AZ43" s="506"/>
      <c r="BA43" s="506"/>
      <c r="BB43" s="506"/>
      <c r="BC43" s="506"/>
      <c r="BD43" s="506"/>
      <c r="BE43" s="158"/>
      <c r="BF43" s="158"/>
      <c r="BG43" s="158"/>
      <c r="BH43" s="158"/>
      <c r="BI43" s="158"/>
      <c r="BJ43" s="158"/>
      <c r="BK43" s="158"/>
      <c r="BL43" s="158"/>
      <c r="BM43" s="158"/>
      <c r="BN43" s="158"/>
      <c r="BO43" s="158"/>
      <c r="BP43" s="158"/>
      <c r="BQ43" s="158"/>
      <c r="BR43" s="158"/>
      <c r="BS43" s="158"/>
      <c r="BT43" s="158"/>
    </row>
    <row r="44" spans="17:72" ht="12.75">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row>
    <row r="55" spans="51:68" ht="18">
      <c r="AY55" s="133"/>
      <c r="AZ55" s="133"/>
      <c r="BA55" s="133"/>
      <c r="BB55" s="133"/>
      <c r="BC55" s="133"/>
      <c r="BD55" s="133"/>
      <c r="BE55" s="133"/>
      <c r="BF55" s="133"/>
      <c r="BG55" s="133"/>
      <c r="BH55" s="133"/>
      <c r="BI55" s="133"/>
      <c r="BJ55" s="133"/>
      <c r="BK55" s="133"/>
      <c r="BL55" s="133"/>
      <c r="BM55" s="133"/>
      <c r="BN55" s="133"/>
      <c r="BO55" s="133"/>
      <c r="BP55" s="133"/>
    </row>
    <row r="56" spans="51:69" ht="18">
      <c r="AY56" s="132"/>
      <c r="AZ56" s="134"/>
      <c r="BA56" s="134"/>
      <c r="BB56" s="134"/>
      <c r="BC56" s="134"/>
      <c r="BD56" s="134"/>
      <c r="BE56" s="134"/>
      <c r="BF56" s="134"/>
      <c r="BG56" s="134"/>
      <c r="BH56" s="134"/>
      <c r="BI56" s="134"/>
      <c r="BJ56" s="134"/>
      <c r="BK56" s="134"/>
      <c r="BL56" s="134"/>
      <c r="BM56" s="134"/>
      <c r="BN56" s="134"/>
      <c r="BO56" s="134"/>
      <c r="BP56" s="134"/>
      <c r="BQ56" s="134"/>
    </row>
    <row r="57" spans="51:85" ht="18">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133"/>
      <c r="BU57" s="133"/>
      <c r="BV57" s="133"/>
      <c r="BW57" s="133"/>
      <c r="BX57" s="133"/>
      <c r="BY57" s="133"/>
      <c r="BZ57" s="133"/>
      <c r="CA57" s="133"/>
      <c r="CB57" s="133"/>
      <c r="CC57" s="133"/>
      <c r="CD57" s="133"/>
      <c r="CE57" s="133"/>
      <c r="CF57" s="133"/>
      <c r="CG57" s="133"/>
    </row>
    <row r="58" spans="51:80" ht="18">
      <c r="AY58" s="133"/>
      <c r="AZ58" s="133"/>
      <c r="BA58" s="133"/>
      <c r="BB58" s="133"/>
      <c r="BC58" s="133"/>
      <c r="BD58" s="133"/>
      <c r="BE58" s="133"/>
      <c r="BF58" s="133"/>
      <c r="BG58" s="133"/>
      <c r="BH58" s="133"/>
      <c r="BI58" s="133"/>
      <c r="BJ58" s="133"/>
      <c r="BK58" s="133"/>
      <c r="BL58" s="133"/>
      <c r="BM58" s="133"/>
      <c r="BN58" s="133"/>
      <c r="BO58" s="133"/>
      <c r="BP58" s="133"/>
      <c r="BQ58" s="133"/>
      <c r="BR58" s="133"/>
      <c r="BS58" s="133"/>
      <c r="BT58" s="133"/>
      <c r="BU58" s="133"/>
      <c r="BV58" s="133"/>
      <c r="BW58" s="133"/>
      <c r="BX58" s="133"/>
      <c r="BY58" s="133"/>
      <c r="BZ58" s="133"/>
      <c r="CA58" s="133"/>
      <c r="CB58" s="133"/>
    </row>
  </sheetData>
  <sheetProtection/>
  <mergeCells count="9">
    <mergeCell ref="AS25:CB25"/>
    <mergeCell ref="BC30:BQ30"/>
    <mergeCell ref="Q37:AT37"/>
    <mergeCell ref="R43:BD43"/>
    <mergeCell ref="Q38:AL38"/>
    <mergeCell ref="AS31:CB31"/>
    <mergeCell ref="AS29:CF29"/>
    <mergeCell ref="Q42:BT42"/>
    <mergeCell ref="AS27:CB27"/>
  </mergeCells>
  <printOptions horizontalCentered="1"/>
  <pageMargins left="0.1968503937007874" right="0.2755905511811024" top="0.2755905511811024" bottom="0.3937007874015748" header="0" footer="0"/>
  <pageSetup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2:CQ36"/>
  <sheetViews>
    <sheetView showGridLines="0" showRowColHeaders="0" view="pageBreakPreview" zoomScale="150" zoomScaleSheetLayoutView="150" zoomScalePageLayoutView="0" workbookViewId="0" topLeftCell="C1">
      <selection activeCell="J31" sqref="J31"/>
    </sheetView>
  </sheetViews>
  <sheetFormatPr defaultColWidth="9.00390625" defaultRowHeight="12.75"/>
  <cols>
    <col min="1" max="5" width="2.125" style="0" customWidth="1"/>
    <col min="6" max="6" width="2.25390625" style="0" customWidth="1"/>
    <col min="7" max="8" width="2.125" style="0" customWidth="1"/>
    <col min="9" max="10" width="1.25" style="0" customWidth="1"/>
    <col min="11" max="11" width="0.74609375" style="0" customWidth="1"/>
    <col min="12" max="12" width="1.37890625" style="0" customWidth="1"/>
    <col min="13" max="13" width="0.74609375" style="0" customWidth="1"/>
    <col min="14" max="14" width="1.37890625" style="0" customWidth="1"/>
    <col min="15" max="16" width="2.125" style="0" customWidth="1"/>
    <col min="17" max="17" width="0.74609375" style="0" customWidth="1"/>
    <col min="18" max="18" width="0.2421875" style="0" customWidth="1"/>
    <col min="19" max="19" width="1.12109375" style="0" customWidth="1"/>
    <col min="20" max="20" width="0.74609375" style="0" customWidth="1"/>
    <col min="21" max="21" width="0.2421875" style="0" customWidth="1"/>
    <col min="22" max="26" width="1.25" style="0" customWidth="1"/>
    <col min="27" max="32" width="1.12109375" style="0" customWidth="1"/>
    <col min="33" max="34" width="2.125" style="0" customWidth="1"/>
    <col min="35" max="36" width="1.25" style="0" customWidth="1"/>
    <col min="37" max="37" width="2.125" style="0" customWidth="1"/>
    <col min="38" max="39" width="1.25" style="0" customWidth="1"/>
    <col min="40" max="40" width="2.125" style="0" customWidth="1"/>
    <col min="41" max="42" width="1.25" style="0" customWidth="1"/>
    <col min="43" max="43" width="2.125" style="0" customWidth="1"/>
    <col min="44" max="46" width="1.12109375" style="0" customWidth="1"/>
    <col min="47" max="47" width="0.74609375" style="0" customWidth="1"/>
    <col min="48" max="48" width="0.2421875" style="0" customWidth="1"/>
    <col min="49" max="51" width="2.125" style="0" customWidth="1"/>
    <col min="52" max="53" width="1.12109375" style="0" customWidth="1"/>
    <col min="54" max="54" width="2.625" style="0" customWidth="1"/>
    <col min="55" max="55" width="1.12109375" style="0" customWidth="1"/>
    <col min="56" max="56" width="0.2421875" style="0" customWidth="1"/>
    <col min="57" max="57" width="0.74609375" style="0" customWidth="1"/>
    <col min="58" max="59" width="1.25" style="0" customWidth="1"/>
    <col min="60" max="63" width="2.125" style="0" customWidth="1"/>
    <col min="64" max="65" width="1.12109375" style="0" customWidth="1"/>
    <col min="66" max="67" width="1.25" style="0" customWidth="1"/>
    <col min="68" max="68" width="1.12109375" style="0" customWidth="1"/>
    <col min="69" max="69" width="0.2421875" style="0" customWidth="1"/>
    <col min="70" max="70" width="0.74609375" style="0" customWidth="1"/>
    <col min="71" max="72" width="1.25" style="0" customWidth="1"/>
    <col min="73" max="80" width="2.125" style="0" customWidth="1"/>
    <col min="81" max="81" width="2.25390625" style="0" customWidth="1"/>
    <col min="82" max="82" width="3.25390625" style="0" customWidth="1"/>
    <col min="83" max="84" width="1.75390625" style="0" customWidth="1"/>
    <col min="85" max="85" width="1.37890625" style="0" hidden="1" customWidth="1"/>
    <col min="86" max="87" width="3.25390625" style="0" customWidth="1"/>
    <col min="88" max="88" width="2.25390625" style="0" customWidth="1"/>
    <col min="89" max="89" width="1.00390625" style="0" customWidth="1"/>
    <col min="90" max="90" width="0.875" style="0" customWidth="1"/>
    <col min="91" max="92" width="2.00390625" style="0" customWidth="1"/>
    <col min="93" max="93" width="3.375" style="0" customWidth="1"/>
    <col min="94" max="94" width="3.625" style="0" customWidth="1"/>
  </cols>
  <sheetData>
    <row r="2" spans="10:11" ht="12.75">
      <c r="J2" s="43"/>
      <c r="K2" s="43"/>
    </row>
    <row r="5" ht="3.75" customHeight="1"/>
    <row r="6" spans="1:94" ht="15.75" customHeight="1">
      <c r="A6" s="557" t="s">
        <v>328</v>
      </c>
      <c r="B6" s="529" t="s">
        <v>329</v>
      </c>
      <c r="C6" s="530"/>
      <c r="D6" s="530"/>
      <c r="E6" s="531"/>
      <c r="F6" s="552" t="s">
        <v>330</v>
      </c>
      <c r="G6" s="529" t="s">
        <v>331</v>
      </c>
      <c r="H6" s="530"/>
      <c r="I6" s="530"/>
      <c r="J6" s="530"/>
      <c r="K6" s="513" t="s">
        <v>332</v>
      </c>
      <c r="L6" s="515"/>
      <c r="M6" s="529" t="s">
        <v>333</v>
      </c>
      <c r="N6" s="530"/>
      <c r="O6" s="530"/>
      <c r="P6" s="530"/>
      <c r="Q6" s="530"/>
      <c r="R6" s="530"/>
      <c r="S6" s="531"/>
      <c r="T6" s="529" t="s">
        <v>334</v>
      </c>
      <c r="U6" s="530"/>
      <c r="V6" s="530"/>
      <c r="W6" s="530"/>
      <c r="X6" s="530"/>
      <c r="Y6" s="530"/>
      <c r="Z6" s="530"/>
      <c r="AA6" s="530"/>
      <c r="AB6" s="531"/>
      <c r="AC6" s="513" t="s">
        <v>335</v>
      </c>
      <c r="AD6" s="515"/>
      <c r="AE6" s="529" t="s">
        <v>336</v>
      </c>
      <c r="AF6" s="530"/>
      <c r="AG6" s="530"/>
      <c r="AH6" s="531"/>
      <c r="AI6" s="513" t="s">
        <v>337</v>
      </c>
      <c r="AJ6" s="515"/>
      <c r="AK6" s="543" t="s">
        <v>338</v>
      </c>
      <c r="AL6" s="543"/>
      <c r="AM6" s="543"/>
      <c r="AN6" s="543"/>
      <c r="AO6" s="513" t="s">
        <v>339</v>
      </c>
      <c r="AP6" s="515"/>
      <c r="AQ6" s="529" t="s">
        <v>340</v>
      </c>
      <c r="AR6" s="530"/>
      <c r="AS6" s="530"/>
      <c r="AT6" s="530"/>
      <c r="AU6" s="530"/>
      <c r="AV6" s="530"/>
      <c r="AW6" s="531"/>
      <c r="AX6" s="535" t="s">
        <v>341</v>
      </c>
      <c r="AY6" s="529" t="s">
        <v>342</v>
      </c>
      <c r="AZ6" s="530"/>
      <c r="BA6" s="530"/>
      <c r="BB6" s="531"/>
      <c r="BC6" s="513" t="s">
        <v>343</v>
      </c>
      <c r="BD6" s="514"/>
      <c r="BE6" s="515"/>
      <c r="BF6" s="529" t="s">
        <v>344</v>
      </c>
      <c r="BG6" s="530"/>
      <c r="BH6" s="530"/>
      <c r="BI6" s="530"/>
      <c r="BJ6" s="531"/>
      <c r="BK6" s="529" t="s">
        <v>345</v>
      </c>
      <c r="BL6" s="530"/>
      <c r="BM6" s="530"/>
      <c r="BN6" s="530"/>
      <c r="BO6" s="530"/>
      <c r="BP6" s="530"/>
      <c r="BQ6" s="530"/>
      <c r="BR6" s="531"/>
      <c r="BS6" s="513" t="s">
        <v>346</v>
      </c>
      <c r="BT6" s="515"/>
      <c r="BU6" s="529" t="s">
        <v>347</v>
      </c>
      <c r="BV6" s="530"/>
      <c r="BW6" s="530"/>
      <c r="BX6" s="512" t="s">
        <v>348</v>
      </c>
      <c r="BY6" s="543" t="s">
        <v>349</v>
      </c>
      <c r="BZ6" s="543"/>
      <c r="CA6" s="543"/>
      <c r="CB6" s="543"/>
      <c r="CC6" s="512" t="s">
        <v>350</v>
      </c>
      <c r="CD6" s="529" t="s">
        <v>351</v>
      </c>
      <c r="CE6" s="531"/>
      <c r="CF6" s="535" t="s">
        <v>352</v>
      </c>
      <c r="CG6" s="546" t="s">
        <v>353</v>
      </c>
      <c r="CH6" s="547"/>
      <c r="CI6" s="547"/>
      <c r="CJ6" s="547"/>
      <c r="CK6" s="547"/>
      <c r="CL6" s="538"/>
      <c r="CM6" s="535" t="s">
        <v>354</v>
      </c>
      <c r="CN6" s="511" t="s">
        <v>355</v>
      </c>
      <c r="CO6" s="511" t="s">
        <v>356</v>
      </c>
      <c r="CP6" s="511" t="s">
        <v>357</v>
      </c>
    </row>
    <row r="7" spans="1:94" ht="12.75" customHeight="1">
      <c r="A7" s="558"/>
      <c r="B7" s="532"/>
      <c r="C7" s="533"/>
      <c r="D7" s="533"/>
      <c r="E7" s="534"/>
      <c r="F7" s="518"/>
      <c r="G7" s="532"/>
      <c r="H7" s="533"/>
      <c r="I7" s="533"/>
      <c r="J7" s="533"/>
      <c r="K7" s="516"/>
      <c r="L7" s="518"/>
      <c r="M7" s="532"/>
      <c r="N7" s="533"/>
      <c r="O7" s="533"/>
      <c r="P7" s="533"/>
      <c r="Q7" s="533"/>
      <c r="R7" s="533"/>
      <c r="S7" s="534"/>
      <c r="T7" s="532"/>
      <c r="U7" s="533"/>
      <c r="V7" s="533"/>
      <c r="W7" s="533"/>
      <c r="X7" s="533"/>
      <c r="Y7" s="533"/>
      <c r="Z7" s="533"/>
      <c r="AA7" s="533"/>
      <c r="AB7" s="534"/>
      <c r="AC7" s="516"/>
      <c r="AD7" s="518"/>
      <c r="AE7" s="532"/>
      <c r="AF7" s="533"/>
      <c r="AG7" s="533"/>
      <c r="AH7" s="534"/>
      <c r="AI7" s="516"/>
      <c r="AJ7" s="518"/>
      <c r="AK7" s="543"/>
      <c r="AL7" s="543"/>
      <c r="AM7" s="543"/>
      <c r="AN7" s="543"/>
      <c r="AO7" s="516"/>
      <c r="AP7" s="518"/>
      <c r="AQ7" s="532"/>
      <c r="AR7" s="533"/>
      <c r="AS7" s="533"/>
      <c r="AT7" s="533"/>
      <c r="AU7" s="533"/>
      <c r="AV7" s="533"/>
      <c r="AW7" s="534"/>
      <c r="AX7" s="536"/>
      <c r="AY7" s="532"/>
      <c r="AZ7" s="533"/>
      <c r="BA7" s="533"/>
      <c r="BB7" s="534"/>
      <c r="BC7" s="516"/>
      <c r="BD7" s="517"/>
      <c r="BE7" s="518"/>
      <c r="BF7" s="532"/>
      <c r="BG7" s="533"/>
      <c r="BH7" s="533"/>
      <c r="BI7" s="533"/>
      <c r="BJ7" s="534"/>
      <c r="BK7" s="532"/>
      <c r="BL7" s="533"/>
      <c r="BM7" s="533"/>
      <c r="BN7" s="533"/>
      <c r="BO7" s="533"/>
      <c r="BP7" s="533"/>
      <c r="BQ7" s="533"/>
      <c r="BR7" s="534"/>
      <c r="BS7" s="516"/>
      <c r="BT7" s="518"/>
      <c r="BU7" s="532"/>
      <c r="BV7" s="533"/>
      <c r="BW7" s="533"/>
      <c r="BX7" s="512"/>
      <c r="BY7" s="543"/>
      <c r="BZ7" s="543"/>
      <c r="CA7" s="543"/>
      <c r="CB7" s="543"/>
      <c r="CC7" s="512"/>
      <c r="CD7" s="532"/>
      <c r="CE7" s="534"/>
      <c r="CF7" s="536"/>
      <c r="CG7" s="548"/>
      <c r="CH7" s="549"/>
      <c r="CI7" s="549"/>
      <c r="CJ7" s="549"/>
      <c r="CK7" s="549"/>
      <c r="CL7" s="539"/>
      <c r="CM7" s="536"/>
      <c r="CN7" s="511"/>
      <c r="CO7" s="511"/>
      <c r="CP7" s="511"/>
    </row>
    <row r="8" spans="1:94" s="228" customFormat="1" ht="12.75" customHeight="1">
      <c r="A8" s="558"/>
      <c r="B8" s="535" t="s">
        <v>358</v>
      </c>
      <c r="C8" s="535" t="s">
        <v>359</v>
      </c>
      <c r="D8" s="512" t="s">
        <v>360</v>
      </c>
      <c r="E8" s="535" t="s">
        <v>361</v>
      </c>
      <c r="F8" s="518"/>
      <c r="G8" s="512" t="s">
        <v>362</v>
      </c>
      <c r="H8" s="512" t="s">
        <v>363</v>
      </c>
      <c r="I8" s="513" t="s">
        <v>364</v>
      </c>
      <c r="J8" s="514"/>
      <c r="K8" s="516"/>
      <c r="L8" s="518"/>
      <c r="M8" s="513" t="s">
        <v>365</v>
      </c>
      <c r="N8" s="515"/>
      <c r="O8" s="512" t="s">
        <v>366</v>
      </c>
      <c r="P8" s="535" t="s">
        <v>367</v>
      </c>
      <c r="Q8" s="513" t="s">
        <v>368</v>
      </c>
      <c r="R8" s="514"/>
      <c r="S8" s="515"/>
      <c r="T8" s="513" t="s">
        <v>369</v>
      </c>
      <c r="U8" s="514"/>
      <c r="V8" s="515"/>
      <c r="W8" s="513" t="s">
        <v>370</v>
      </c>
      <c r="X8" s="515"/>
      <c r="Y8" s="513" t="s">
        <v>360</v>
      </c>
      <c r="Z8" s="515"/>
      <c r="AA8" s="513" t="s">
        <v>361</v>
      </c>
      <c r="AB8" s="515"/>
      <c r="AC8" s="516"/>
      <c r="AD8" s="518"/>
      <c r="AE8" s="513" t="s">
        <v>371</v>
      </c>
      <c r="AF8" s="515"/>
      <c r="AG8" s="512" t="s">
        <v>372</v>
      </c>
      <c r="AH8" s="512" t="s">
        <v>373</v>
      </c>
      <c r="AI8" s="516"/>
      <c r="AJ8" s="518"/>
      <c r="AK8" s="512" t="s">
        <v>374</v>
      </c>
      <c r="AL8" s="513" t="s">
        <v>375</v>
      </c>
      <c r="AM8" s="515"/>
      <c r="AN8" s="512" t="s">
        <v>376</v>
      </c>
      <c r="AO8" s="516"/>
      <c r="AP8" s="518"/>
      <c r="AQ8" s="512" t="s">
        <v>374</v>
      </c>
      <c r="AR8" s="513" t="s">
        <v>377</v>
      </c>
      <c r="AS8" s="515"/>
      <c r="AT8" s="513" t="s">
        <v>376</v>
      </c>
      <c r="AU8" s="514"/>
      <c r="AV8" s="515"/>
      <c r="AW8" s="535" t="s">
        <v>378</v>
      </c>
      <c r="AX8" s="536"/>
      <c r="AY8" s="512" t="s">
        <v>362</v>
      </c>
      <c r="AZ8" s="513" t="s">
        <v>379</v>
      </c>
      <c r="BA8" s="515"/>
      <c r="BB8" s="512" t="s">
        <v>380</v>
      </c>
      <c r="BC8" s="516"/>
      <c r="BD8" s="517"/>
      <c r="BE8" s="518"/>
      <c r="BF8" s="513" t="s">
        <v>381</v>
      </c>
      <c r="BG8" s="515"/>
      <c r="BH8" s="512" t="s">
        <v>382</v>
      </c>
      <c r="BI8" s="522" t="s">
        <v>383</v>
      </c>
      <c r="BJ8" s="512" t="s">
        <v>384</v>
      </c>
      <c r="BK8" s="512" t="s">
        <v>385</v>
      </c>
      <c r="BL8" s="513" t="s">
        <v>359</v>
      </c>
      <c r="BM8" s="515"/>
      <c r="BN8" s="513" t="s">
        <v>386</v>
      </c>
      <c r="BO8" s="515"/>
      <c r="BP8" s="513" t="s">
        <v>387</v>
      </c>
      <c r="BQ8" s="514"/>
      <c r="BR8" s="515"/>
      <c r="BS8" s="516"/>
      <c r="BT8" s="518"/>
      <c r="BU8" s="512" t="s">
        <v>388</v>
      </c>
      <c r="BV8" s="512" t="s">
        <v>363</v>
      </c>
      <c r="BW8" s="535" t="s">
        <v>380</v>
      </c>
      <c r="BX8" s="512"/>
      <c r="BY8" s="512" t="s">
        <v>365</v>
      </c>
      <c r="BZ8" s="512" t="s">
        <v>389</v>
      </c>
      <c r="CA8" s="512" t="s">
        <v>367</v>
      </c>
      <c r="CB8" s="512" t="s">
        <v>390</v>
      </c>
      <c r="CC8" s="512"/>
      <c r="CD8" s="512" t="s">
        <v>391</v>
      </c>
      <c r="CE8" s="512" t="s">
        <v>392</v>
      </c>
      <c r="CF8" s="536"/>
      <c r="CG8" s="544"/>
      <c r="CH8" s="545" t="s">
        <v>393</v>
      </c>
      <c r="CI8" s="510" t="s">
        <v>394</v>
      </c>
      <c r="CJ8" s="510" t="s">
        <v>395</v>
      </c>
      <c r="CK8" s="550"/>
      <c r="CL8" s="539"/>
      <c r="CM8" s="536"/>
      <c r="CN8" s="511"/>
      <c r="CO8" s="511"/>
      <c r="CP8" s="511"/>
    </row>
    <row r="9" spans="1:94" s="228" customFormat="1" ht="20.25" customHeight="1">
      <c r="A9" s="559"/>
      <c r="B9" s="537"/>
      <c r="C9" s="537"/>
      <c r="D9" s="512"/>
      <c r="E9" s="537"/>
      <c r="F9" s="518"/>
      <c r="G9" s="512"/>
      <c r="H9" s="512"/>
      <c r="I9" s="516"/>
      <c r="J9" s="517"/>
      <c r="K9" s="516"/>
      <c r="L9" s="518"/>
      <c r="M9" s="516"/>
      <c r="N9" s="518"/>
      <c r="O9" s="512"/>
      <c r="P9" s="537"/>
      <c r="Q9" s="516"/>
      <c r="R9" s="517"/>
      <c r="S9" s="518"/>
      <c r="T9" s="516"/>
      <c r="U9" s="517"/>
      <c r="V9" s="518"/>
      <c r="W9" s="516"/>
      <c r="X9" s="518"/>
      <c r="Y9" s="516"/>
      <c r="Z9" s="518"/>
      <c r="AA9" s="519"/>
      <c r="AB9" s="521"/>
      <c r="AC9" s="516"/>
      <c r="AD9" s="518"/>
      <c r="AE9" s="516"/>
      <c r="AF9" s="518"/>
      <c r="AG9" s="512"/>
      <c r="AH9" s="512"/>
      <c r="AI9" s="516"/>
      <c r="AJ9" s="518"/>
      <c r="AK9" s="512"/>
      <c r="AL9" s="516"/>
      <c r="AM9" s="518"/>
      <c r="AN9" s="512"/>
      <c r="AO9" s="516"/>
      <c r="AP9" s="518"/>
      <c r="AQ9" s="512"/>
      <c r="AR9" s="516"/>
      <c r="AS9" s="518"/>
      <c r="AT9" s="516"/>
      <c r="AU9" s="517"/>
      <c r="AV9" s="518"/>
      <c r="AW9" s="537"/>
      <c r="AX9" s="536"/>
      <c r="AY9" s="512"/>
      <c r="AZ9" s="516"/>
      <c r="BA9" s="518"/>
      <c r="BB9" s="512"/>
      <c r="BC9" s="516"/>
      <c r="BD9" s="517"/>
      <c r="BE9" s="518"/>
      <c r="BF9" s="516"/>
      <c r="BG9" s="518"/>
      <c r="BH9" s="512"/>
      <c r="BI9" s="523"/>
      <c r="BJ9" s="512"/>
      <c r="BK9" s="512"/>
      <c r="BL9" s="516"/>
      <c r="BM9" s="518"/>
      <c r="BN9" s="516"/>
      <c r="BO9" s="518"/>
      <c r="BP9" s="519"/>
      <c r="BQ9" s="520"/>
      <c r="BR9" s="521"/>
      <c r="BS9" s="516"/>
      <c r="BT9" s="518"/>
      <c r="BU9" s="512"/>
      <c r="BV9" s="512"/>
      <c r="BW9" s="537"/>
      <c r="BX9" s="512"/>
      <c r="BY9" s="512"/>
      <c r="BZ9" s="512"/>
      <c r="CA9" s="512"/>
      <c r="CB9" s="512"/>
      <c r="CC9" s="512"/>
      <c r="CD9" s="512"/>
      <c r="CE9" s="512"/>
      <c r="CF9" s="537"/>
      <c r="CG9" s="545"/>
      <c r="CH9" s="545"/>
      <c r="CI9" s="511"/>
      <c r="CJ9" s="511"/>
      <c r="CK9" s="551"/>
      <c r="CL9" s="540"/>
      <c r="CM9" s="537"/>
      <c r="CN9" s="511"/>
      <c r="CO9" s="511"/>
      <c r="CP9" s="511"/>
    </row>
    <row r="10" spans="1:94" ht="6.75" customHeight="1" hidden="1">
      <c r="A10" s="5"/>
      <c r="B10" s="223">
        <v>7</v>
      </c>
      <c r="C10" s="223"/>
      <c r="D10" s="512"/>
      <c r="E10" s="223"/>
      <c r="F10" s="518"/>
      <c r="G10" s="512"/>
      <c r="H10" s="512"/>
      <c r="I10" s="516"/>
      <c r="J10" s="517"/>
      <c r="K10" s="516"/>
      <c r="L10" s="518"/>
      <c r="M10" s="516"/>
      <c r="N10" s="518"/>
      <c r="O10" s="512"/>
      <c r="P10" s="223"/>
      <c r="Q10" s="226"/>
      <c r="R10" s="232"/>
      <c r="S10" s="233"/>
      <c r="T10" s="516"/>
      <c r="U10" s="517"/>
      <c r="V10" s="518"/>
      <c r="W10" s="516"/>
      <c r="X10" s="518"/>
      <c r="Y10" s="226"/>
      <c r="Z10" s="226"/>
      <c r="AA10" s="225"/>
      <c r="AB10" s="234"/>
      <c r="AC10" s="516"/>
      <c r="AD10" s="518"/>
      <c r="AE10" s="516"/>
      <c r="AF10" s="518"/>
      <c r="AG10" s="512"/>
      <c r="AH10" s="512"/>
      <c r="AI10" s="516"/>
      <c r="AJ10" s="518"/>
      <c r="AK10" s="512"/>
      <c r="AL10" s="516"/>
      <c r="AM10" s="518"/>
      <c r="AN10" s="512"/>
      <c r="AO10" s="516"/>
      <c r="AP10" s="518"/>
      <c r="AQ10" s="512"/>
      <c r="AR10" s="516"/>
      <c r="AS10" s="518"/>
      <c r="AT10" s="516"/>
      <c r="AU10" s="517"/>
      <c r="AV10" s="518"/>
      <c r="AW10" s="223"/>
      <c r="AX10" s="536"/>
      <c r="AY10" s="512"/>
      <c r="AZ10" s="223"/>
      <c r="BA10" s="235"/>
      <c r="BB10" s="512"/>
      <c r="BC10" s="232"/>
      <c r="BD10" s="236"/>
      <c r="BE10" s="233"/>
      <c r="BF10" s="516"/>
      <c r="BG10" s="518"/>
      <c r="BH10" s="512"/>
      <c r="BI10" s="223"/>
      <c r="BJ10" s="512"/>
      <c r="BK10" s="512"/>
      <c r="BL10" s="516"/>
      <c r="BM10" s="518"/>
      <c r="BN10" s="516"/>
      <c r="BO10" s="518"/>
      <c r="BP10" s="223"/>
      <c r="BQ10" s="223"/>
      <c r="BR10" s="223"/>
      <c r="BS10" s="516"/>
      <c r="BT10" s="518"/>
      <c r="BU10" s="512"/>
      <c r="BV10" s="512"/>
      <c r="BW10" s="223"/>
      <c r="BX10" s="512"/>
      <c r="BY10" s="512"/>
      <c r="BZ10" s="512"/>
      <c r="CA10" s="512"/>
      <c r="CB10" s="512"/>
      <c r="CC10" s="512"/>
      <c r="CD10" s="512"/>
      <c r="CE10" s="512"/>
      <c r="CF10" s="237"/>
      <c r="CG10" s="545"/>
      <c r="CH10" s="227"/>
      <c r="CI10" s="511"/>
      <c r="CJ10" s="511"/>
      <c r="CK10" s="224"/>
      <c r="CL10" s="224"/>
      <c r="CM10" s="224"/>
      <c r="CN10" s="511"/>
      <c r="CO10" s="511"/>
      <c r="CP10" s="511"/>
    </row>
    <row r="11" spans="1:94" ht="12.75" customHeight="1" hidden="1">
      <c r="A11" s="5"/>
      <c r="B11" s="237"/>
      <c r="C11" s="223"/>
      <c r="D11" s="512"/>
      <c r="E11" s="223"/>
      <c r="F11" s="518"/>
      <c r="G11" s="512"/>
      <c r="H11" s="512"/>
      <c r="I11" s="516"/>
      <c r="J11" s="517"/>
      <c r="K11" s="516"/>
      <c r="L11" s="518"/>
      <c r="M11" s="516"/>
      <c r="N11" s="518"/>
      <c r="O11" s="512"/>
      <c r="P11" s="223"/>
      <c r="Q11" s="226"/>
      <c r="R11" s="232"/>
      <c r="S11" s="233"/>
      <c r="T11" s="516"/>
      <c r="U11" s="517"/>
      <c r="V11" s="518"/>
      <c r="W11" s="516"/>
      <c r="X11" s="518"/>
      <c r="Y11" s="226"/>
      <c r="Z11" s="226"/>
      <c r="AA11" s="225"/>
      <c r="AB11" s="234"/>
      <c r="AC11" s="516"/>
      <c r="AD11" s="518"/>
      <c r="AE11" s="516"/>
      <c r="AF11" s="518"/>
      <c r="AG11" s="512"/>
      <c r="AH11" s="512"/>
      <c r="AI11" s="516"/>
      <c r="AJ11" s="518"/>
      <c r="AK11" s="512"/>
      <c r="AL11" s="516"/>
      <c r="AM11" s="518"/>
      <c r="AN11" s="512"/>
      <c r="AO11" s="516"/>
      <c r="AP11" s="518"/>
      <c r="AQ11" s="512"/>
      <c r="AR11" s="516"/>
      <c r="AS11" s="518"/>
      <c r="AT11" s="516"/>
      <c r="AU11" s="517"/>
      <c r="AV11" s="518"/>
      <c r="AW11" s="223"/>
      <c r="AX11" s="536"/>
      <c r="AY11" s="512"/>
      <c r="AZ11" s="223"/>
      <c r="BA11" s="235"/>
      <c r="BB11" s="512"/>
      <c r="BC11" s="232"/>
      <c r="BD11" s="236"/>
      <c r="BE11" s="233"/>
      <c r="BF11" s="516"/>
      <c r="BG11" s="518"/>
      <c r="BH11" s="512"/>
      <c r="BI11" s="223"/>
      <c r="BJ11" s="512"/>
      <c r="BK11" s="512"/>
      <c r="BL11" s="516"/>
      <c r="BM11" s="518"/>
      <c r="BN11" s="516"/>
      <c r="BO11" s="518"/>
      <c r="BP11" s="223"/>
      <c r="BQ11" s="223"/>
      <c r="BR11" s="223"/>
      <c r="BS11" s="516"/>
      <c r="BT11" s="518"/>
      <c r="BU11" s="512"/>
      <c r="BV11" s="512"/>
      <c r="BW11" s="223"/>
      <c r="BX11" s="512"/>
      <c r="BY11" s="512"/>
      <c r="BZ11" s="512"/>
      <c r="CA11" s="512"/>
      <c r="CB11" s="512"/>
      <c r="CC11" s="512"/>
      <c r="CD11" s="512"/>
      <c r="CE11" s="512"/>
      <c r="CF11" s="237"/>
      <c r="CG11" s="545"/>
      <c r="CH11" s="227"/>
      <c r="CI11" s="511"/>
      <c r="CJ11" s="511"/>
      <c r="CK11" s="224"/>
      <c r="CL11" s="224"/>
      <c r="CM11" s="224"/>
      <c r="CN11" s="511"/>
      <c r="CO11" s="511"/>
      <c r="CP11" s="511"/>
    </row>
    <row r="12" spans="1:94" ht="12.75" customHeight="1" hidden="1">
      <c r="A12" s="5"/>
      <c r="B12" s="237"/>
      <c r="C12" s="223"/>
      <c r="D12" s="512"/>
      <c r="E12" s="223"/>
      <c r="F12" s="518"/>
      <c r="G12" s="512"/>
      <c r="H12" s="512"/>
      <c r="I12" s="516"/>
      <c r="J12" s="517"/>
      <c r="K12" s="516"/>
      <c r="L12" s="518"/>
      <c r="M12" s="516"/>
      <c r="N12" s="518"/>
      <c r="O12" s="512"/>
      <c r="P12" s="223"/>
      <c r="Q12" s="226"/>
      <c r="R12" s="232"/>
      <c r="S12" s="233"/>
      <c r="T12" s="516"/>
      <c r="U12" s="517"/>
      <c r="V12" s="518"/>
      <c r="W12" s="516"/>
      <c r="X12" s="518"/>
      <c r="Y12" s="226"/>
      <c r="Z12" s="226"/>
      <c r="AA12" s="225"/>
      <c r="AB12" s="234"/>
      <c r="AC12" s="516"/>
      <c r="AD12" s="518"/>
      <c r="AE12" s="516"/>
      <c r="AF12" s="518"/>
      <c r="AG12" s="512"/>
      <c r="AH12" s="512"/>
      <c r="AI12" s="516"/>
      <c r="AJ12" s="518"/>
      <c r="AK12" s="512"/>
      <c r="AL12" s="516"/>
      <c r="AM12" s="518"/>
      <c r="AN12" s="512"/>
      <c r="AO12" s="516"/>
      <c r="AP12" s="518"/>
      <c r="AQ12" s="512"/>
      <c r="AR12" s="516"/>
      <c r="AS12" s="518"/>
      <c r="AT12" s="516"/>
      <c r="AU12" s="517"/>
      <c r="AV12" s="518"/>
      <c r="AW12" s="223"/>
      <c r="AX12" s="536"/>
      <c r="AY12" s="512"/>
      <c r="AZ12" s="223"/>
      <c r="BA12" s="235"/>
      <c r="BB12" s="512"/>
      <c r="BC12" s="232"/>
      <c r="BD12" s="236"/>
      <c r="BE12" s="233"/>
      <c r="BF12" s="516"/>
      <c r="BG12" s="518"/>
      <c r="BH12" s="512"/>
      <c r="BI12" s="223"/>
      <c r="BJ12" s="512"/>
      <c r="BK12" s="512"/>
      <c r="BL12" s="516"/>
      <c r="BM12" s="518"/>
      <c r="BN12" s="516"/>
      <c r="BO12" s="518"/>
      <c r="BP12" s="223"/>
      <c r="BQ12" s="223"/>
      <c r="BR12" s="223"/>
      <c r="BS12" s="516"/>
      <c r="BT12" s="518"/>
      <c r="BU12" s="512"/>
      <c r="BV12" s="512"/>
      <c r="BW12" s="223"/>
      <c r="BX12" s="512"/>
      <c r="BY12" s="512"/>
      <c r="BZ12" s="512"/>
      <c r="CA12" s="512"/>
      <c r="CB12" s="512"/>
      <c r="CC12" s="512"/>
      <c r="CD12" s="512"/>
      <c r="CE12" s="512"/>
      <c r="CF12" s="237"/>
      <c r="CG12" s="545"/>
      <c r="CH12" s="227"/>
      <c r="CI12" s="511"/>
      <c r="CJ12" s="511"/>
      <c r="CK12" s="224"/>
      <c r="CL12" s="224"/>
      <c r="CM12" s="224"/>
      <c r="CN12" s="511"/>
      <c r="CO12" s="511"/>
      <c r="CP12" s="511"/>
    </row>
    <row r="13" spans="1:94" ht="12.75" customHeight="1" hidden="1">
      <c r="A13" s="5"/>
      <c r="B13" s="237"/>
      <c r="C13" s="223"/>
      <c r="D13" s="512"/>
      <c r="E13" s="223"/>
      <c r="F13" s="518"/>
      <c r="G13" s="512"/>
      <c r="H13" s="512"/>
      <c r="I13" s="516"/>
      <c r="J13" s="517"/>
      <c r="K13" s="516"/>
      <c r="L13" s="518"/>
      <c r="M13" s="516"/>
      <c r="N13" s="518"/>
      <c r="O13" s="512"/>
      <c r="P13" s="223"/>
      <c r="Q13" s="226"/>
      <c r="R13" s="232"/>
      <c r="S13" s="233"/>
      <c r="T13" s="516"/>
      <c r="U13" s="517"/>
      <c r="V13" s="518"/>
      <c r="W13" s="516"/>
      <c r="X13" s="518"/>
      <c r="Y13" s="226"/>
      <c r="Z13" s="226"/>
      <c r="AA13" s="225"/>
      <c r="AB13" s="234"/>
      <c r="AC13" s="516"/>
      <c r="AD13" s="518"/>
      <c r="AE13" s="516"/>
      <c r="AF13" s="518"/>
      <c r="AG13" s="512"/>
      <c r="AH13" s="512"/>
      <c r="AI13" s="516"/>
      <c r="AJ13" s="518"/>
      <c r="AK13" s="512"/>
      <c r="AL13" s="516"/>
      <c r="AM13" s="518"/>
      <c r="AN13" s="512"/>
      <c r="AO13" s="516"/>
      <c r="AP13" s="518"/>
      <c r="AQ13" s="512"/>
      <c r="AR13" s="516"/>
      <c r="AS13" s="518"/>
      <c r="AT13" s="516"/>
      <c r="AU13" s="517"/>
      <c r="AV13" s="518"/>
      <c r="AW13" s="223"/>
      <c r="AX13" s="536"/>
      <c r="AY13" s="512"/>
      <c r="AZ13" s="223"/>
      <c r="BA13" s="235"/>
      <c r="BB13" s="512"/>
      <c r="BC13" s="232"/>
      <c r="BD13" s="236"/>
      <c r="BE13" s="233"/>
      <c r="BF13" s="516"/>
      <c r="BG13" s="518"/>
      <c r="BH13" s="512"/>
      <c r="BI13" s="223"/>
      <c r="BJ13" s="512"/>
      <c r="BK13" s="512"/>
      <c r="BL13" s="516"/>
      <c r="BM13" s="518"/>
      <c r="BN13" s="516"/>
      <c r="BO13" s="518"/>
      <c r="BP13" s="223"/>
      <c r="BQ13" s="223"/>
      <c r="BR13" s="223"/>
      <c r="BS13" s="516"/>
      <c r="BT13" s="518"/>
      <c r="BU13" s="512"/>
      <c r="BV13" s="512"/>
      <c r="BW13" s="223"/>
      <c r="BX13" s="512"/>
      <c r="BY13" s="512"/>
      <c r="BZ13" s="512"/>
      <c r="CA13" s="512"/>
      <c r="CB13" s="512"/>
      <c r="CC13" s="512"/>
      <c r="CD13" s="512"/>
      <c r="CE13" s="512"/>
      <c r="CF13" s="237"/>
      <c r="CG13" s="545"/>
      <c r="CH13" s="227"/>
      <c r="CI13" s="511"/>
      <c r="CJ13" s="511"/>
      <c r="CK13" s="224"/>
      <c r="CL13" s="224"/>
      <c r="CM13" s="224"/>
      <c r="CN13" s="511"/>
      <c r="CO13" s="511"/>
      <c r="CP13" s="511"/>
    </row>
    <row r="14" spans="1:94" ht="12.75" customHeight="1" hidden="1">
      <c r="A14" s="5"/>
      <c r="B14" s="237"/>
      <c r="C14" s="223"/>
      <c r="D14" s="512"/>
      <c r="E14" s="223"/>
      <c r="F14" s="518"/>
      <c r="G14" s="512"/>
      <c r="H14" s="512"/>
      <c r="I14" s="516"/>
      <c r="J14" s="517"/>
      <c r="K14" s="516"/>
      <c r="L14" s="518"/>
      <c r="M14" s="516"/>
      <c r="N14" s="518"/>
      <c r="O14" s="512"/>
      <c r="P14" s="223"/>
      <c r="Q14" s="226"/>
      <c r="R14" s="232"/>
      <c r="S14" s="233"/>
      <c r="T14" s="516"/>
      <c r="U14" s="517"/>
      <c r="V14" s="518"/>
      <c r="W14" s="516"/>
      <c r="X14" s="518"/>
      <c r="Y14" s="226"/>
      <c r="Z14" s="226"/>
      <c r="AA14" s="225"/>
      <c r="AB14" s="234"/>
      <c r="AC14" s="516"/>
      <c r="AD14" s="518"/>
      <c r="AE14" s="516"/>
      <c r="AF14" s="518"/>
      <c r="AG14" s="512"/>
      <c r="AH14" s="512"/>
      <c r="AI14" s="516"/>
      <c r="AJ14" s="518"/>
      <c r="AK14" s="512"/>
      <c r="AL14" s="516"/>
      <c r="AM14" s="518"/>
      <c r="AN14" s="512"/>
      <c r="AO14" s="516"/>
      <c r="AP14" s="518"/>
      <c r="AQ14" s="512"/>
      <c r="AR14" s="516"/>
      <c r="AS14" s="518"/>
      <c r="AT14" s="516"/>
      <c r="AU14" s="517"/>
      <c r="AV14" s="518"/>
      <c r="AW14" s="223"/>
      <c r="AX14" s="536"/>
      <c r="AY14" s="512"/>
      <c r="AZ14" s="223"/>
      <c r="BA14" s="235"/>
      <c r="BB14" s="512"/>
      <c r="BC14" s="232"/>
      <c r="BD14" s="236"/>
      <c r="BE14" s="233"/>
      <c r="BF14" s="516"/>
      <c r="BG14" s="518"/>
      <c r="BH14" s="512"/>
      <c r="BI14" s="223"/>
      <c r="BJ14" s="512"/>
      <c r="BK14" s="512"/>
      <c r="BL14" s="516"/>
      <c r="BM14" s="518"/>
      <c r="BN14" s="516"/>
      <c r="BO14" s="518"/>
      <c r="BP14" s="223"/>
      <c r="BQ14" s="223"/>
      <c r="BR14" s="223"/>
      <c r="BS14" s="516"/>
      <c r="BT14" s="518"/>
      <c r="BU14" s="512"/>
      <c r="BV14" s="512"/>
      <c r="BW14" s="223"/>
      <c r="BX14" s="512"/>
      <c r="BY14" s="512"/>
      <c r="BZ14" s="512"/>
      <c r="CA14" s="512"/>
      <c r="CB14" s="512"/>
      <c r="CC14" s="512"/>
      <c r="CD14" s="512"/>
      <c r="CE14" s="512"/>
      <c r="CF14" s="237"/>
      <c r="CG14" s="545"/>
      <c r="CH14" s="227"/>
      <c r="CI14" s="511"/>
      <c r="CJ14" s="511"/>
      <c r="CK14" s="224"/>
      <c r="CL14" s="224"/>
      <c r="CM14" s="224"/>
      <c r="CN14" s="511"/>
      <c r="CO14" s="511"/>
      <c r="CP14" s="511"/>
    </row>
    <row r="15" spans="1:94" ht="12.75" customHeight="1" hidden="1">
      <c r="A15" s="5"/>
      <c r="B15" s="237"/>
      <c r="C15" s="223">
        <v>14</v>
      </c>
      <c r="D15" s="512"/>
      <c r="E15" s="223"/>
      <c r="F15" s="521"/>
      <c r="G15" s="512"/>
      <c r="H15" s="512"/>
      <c r="I15" s="519"/>
      <c r="J15" s="520"/>
      <c r="K15" s="519"/>
      <c r="L15" s="521"/>
      <c r="M15" s="519"/>
      <c r="N15" s="521"/>
      <c r="O15" s="512"/>
      <c r="P15" s="223"/>
      <c r="Q15" s="230"/>
      <c r="R15" s="238"/>
      <c r="S15" s="239"/>
      <c r="T15" s="519"/>
      <c r="U15" s="520"/>
      <c r="V15" s="521"/>
      <c r="W15" s="519"/>
      <c r="X15" s="521"/>
      <c r="Y15" s="230"/>
      <c r="Z15" s="230"/>
      <c r="AA15" s="231"/>
      <c r="AB15" s="234"/>
      <c r="AC15" s="519"/>
      <c r="AD15" s="521"/>
      <c r="AE15" s="519"/>
      <c r="AF15" s="521"/>
      <c r="AG15" s="512"/>
      <c r="AH15" s="512"/>
      <c r="AI15" s="519"/>
      <c r="AJ15" s="521"/>
      <c r="AK15" s="512"/>
      <c r="AL15" s="519"/>
      <c r="AM15" s="521"/>
      <c r="AN15" s="512"/>
      <c r="AO15" s="519"/>
      <c r="AP15" s="521"/>
      <c r="AQ15" s="512"/>
      <c r="AR15" s="519"/>
      <c r="AS15" s="521"/>
      <c r="AT15" s="519"/>
      <c r="AU15" s="520"/>
      <c r="AV15" s="521"/>
      <c r="AW15" s="223"/>
      <c r="AX15" s="537"/>
      <c r="AY15" s="512"/>
      <c r="AZ15" s="223"/>
      <c r="BA15" s="240"/>
      <c r="BB15" s="512"/>
      <c r="BC15" s="238"/>
      <c r="BD15" s="241"/>
      <c r="BE15" s="239"/>
      <c r="BF15" s="519"/>
      <c r="BG15" s="521"/>
      <c r="BH15" s="512"/>
      <c r="BI15" s="223"/>
      <c r="BJ15" s="512"/>
      <c r="BK15" s="512"/>
      <c r="BL15" s="519"/>
      <c r="BM15" s="521"/>
      <c r="BN15" s="519"/>
      <c r="BO15" s="521"/>
      <c r="BP15" s="223"/>
      <c r="BQ15" s="223"/>
      <c r="BR15" s="223"/>
      <c r="BS15" s="519"/>
      <c r="BT15" s="521"/>
      <c r="BU15" s="512"/>
      <c r="BV15" s="512"/>
      <c r="BW15" s="223"/>
      <c r="BX15" s="512"/>
      <c r="BY15" s="512"/>
      <c r="BZ15" s="512"/>
      <c r="CA15" s="512"/>
      <c r="CB15" s="512"/>
      <c r="CC15" s="512"/>
      <c r="CD15" s="512"/>
      <c r="CE15" s="512"/>
      <c r="CF15" s="237"/>
      <c r="CG15" s="510"/>
      <c r="CH15" s="229"/>
      <c r="CI15" s="511"/>
      <c r="CJ15" s="511"/>
      <c r="CK15" s="224"/>
      <c r="CL15" s="224"/>
      <c r="CM15" s="224"/>
      <c r="CN15" s="511"/>
      <c r="CO15" s="511"/>
      <c r="CP15" s="511"/>
    </row>
    <row r="16" spans="1:94" ht="9" customHeight="1">
      <c r="A16" s="242">
        <v>1</v>
      </c>
      <c r="B16" s="237"/>
      <c r="C16" s="223"/>
      <c r="D16" s="223"/>
      <c r="E16" s="223"/>
      <c r="F16" s="243">
        <v>17</v>
      </c>
      <c r="G16" s="223"/>
      <c r="H16" s="223"/>
      <c r="I16" s="512"/>
      <c r="J16" s="512"/>
      <c r="K16" s="568"/>
      <c r="L16" s="569"/>
      <c r="M16" s="512"/>
      <c r="N16" s="512"/>
      <c r="O16" s="223"/>
      <c r="P16" s="223"/>
      <c r="Q16" s="568"/>
      <c r="R16" s="588"/>
      <c r="S16" s="569"/>
      <c r="T16" s="570"/>
      <c r="U16" s="571"/>
      <c r="V16" s="572"/>
      <c r="W16" s="512"/>
      <c r="X16" s="512"/>
      <c r="Y16" s="561"/>
      <c r="Z16" s="561"/>
      <c r="AA16" s="563" t="s">
        <v>396</v>
      </c>
      <c r="AB16" s="563"/>
      <c r="AC16" s="564"/>
      <c r="AD16" s="564"/>
      <c r="AE16" s="564"/>
      <c r="AF16" s="564"/>
      <c r="AG16" s="223"/>
      <c r="AH16" s="223"/>
      <c r="AI16" s="512"/>
      <c r="AJ16" s="512"/>
      <c r="AK16" s="223"/>
      <c r="AL16" s="568"/>
      <c r="AM16" s="569"/>
      <c r="AN16" s="245">
        <v>22</v>
      </c>
      <c r="AO16" s="512"/>
      <c r="AP16" s="512"/>
      <c r="AQ16" s="223"/>
      <c r="AR16" s="512"/>
      <c r="AS16" s="512"/>
      <c r="AT16" s="512"/>
      <c r="AU16" s="512"/>
      <c r="AV16" s="512"/>
      <c r="AW16" s="223"/>
      <c r="AX16" s="223"/>
      <c r="AY16" s="223"/>
      <c r="AZ16" s="512"/>
      <c r="BA16" s="512"/>
      <c r="BB16" s="243"/>
      <c r="BC16" s="585"/>
      <c r="BD16" s="586"/>
      <c r="BE16" s="587"/>
      <c r="BF16" s="512"/>
      <c r="BG16" s="512"/>
      <c r="BH16" s="223"/>
      <c r="BI16" s="223"/>
      <c r="BJ16" s="223"/>
      <c r="BK16" s="223"/>
      <c r="BL16" s="541" t="s">
        <v>396</v>
      </c>
      <c r="BM16" s="542"/>
      <c r="BN16" s="560"/>
      <c r="BO16" s="560"/>
      <c r="BP16" s="528"/>
      <c r="BQ16" s="528"/>
      <c r="BR16" s="528"/>
      <c r="BS16" s="526"/>
      <c r="BT16" s="527"/>
      <c r="BU16" s="244"/>
      <c r="BV16" s="244"/>
      <c r="BW16" s="244"/>
      <c r="BX16" s="244"/>
      <c r="BY16" s="244"/>
      <c r="BZ16" s="244"/>
      <c r="CA16" s="244"/>
      <c r="CB16" s="244"/>
      <c r="CC16" s="246">
        <v>1</v>
      </c>
      <c r="CD16" s="247">
        <f>F16+AN16</f>
        <v>39</v>
      </c>
      <c r="CE16" s="246"/>
      <c r="CF16" s="248">
        <v>2</v>
      </c>
      <c r="CG16" s="249"/>
      <c r="CH16" s="246"/>
      <c r="CI16" s="246"/>
      <c r="CJ16" s="246"/>
      <c r="CK16" s="541"/>
      <c r="CL16" s="542"/>
      <c r="CM16" s="246"/>
      <c r="CN16" s="246"/>
      <c r="CO16" s="246">
        <v>11</v>
      </c>
      <c r="CP16" s="250">
        <f>SUM(CD16:CO16)</f>
        <v>52</v>
      </c>
    </row>
    <row r="17" spans="1:94" s="259" customFormat="1" ht="9" customHeight="1">
      <c r="A17" s="242">
        <v>2</v>
      </c>
      <c r="B17" s="251"/>
      <c r="C17" s="251"/>
      <c r="D17" s="251"/>
      <c r="E17" s="251"/>
      <c r="F17" s="243">
        <v>14</v>
      </c>
      <c r="G17" s="252" t="s">
        <v>397</v>
      </c>
      <c r="H17" s="252" t="s">
        <v>397</v>
      </c>
      <c r="I17" s="578" t="s">
        <v>397</v>
      </c>
      <c r="J17" s="580"/>
      <c r="K17" s="541"/>
      <c r="L17" s="542"/>
      <c r="M17" s="561"/>
      <c r="N17" s="561"/>
      <c r="O17" s="251"/>
      <c r="P17" s="251"/>
      <c r="Q17" s="541"/>
      <c r="R17" s="600"/>
      <c r="S17" s="542"/>
      <c r="T17" s="541"/>
      <c r="U17" s="600"/>
      <c r="V17" s="542"/>
      <c r="W17" s="561"/>
      <c r="X17" s="561"/>
      <c r="Y17" s="561"/>
      <c r="Z17" s="561"/>
      <c r="AA17" s="561" t="s">
        <v>396</v>
      </c>
      <c r="AB17" s="561"/>
      <c r="AC17" s="562"/>
      <c r="AD17" s="562"/>
      <c r="AE17" s="589"/>
      <c r="AF17" s="589"/>
      <c r="AG17" s="254"/>
      <c r="AH17" s="254"/>
      <c r="AI17" s="553"/>
      <c r="AJ17" s="553"/>
      <c r="AK17" s="254"/>
      <c r="AL17" s="554"/>
      <c r="AM17" s="556"/>
      <c r="AN17" s="245">
        <v>19</v>
      </c>
      <c r="AO17" s="573" t="s">
        <v>397</v>
      </c>
      <c r="AP17" s="573"/>
      <c r="AQ17" s="252" t="s">
        <v>397</v>
      </c>
      <c r="AR17" s="578" t="s">
        <v>397</v>
      </c>
      <c r="AS17" s="580"/>
      <c r="AT17" s="554"/>
      <c r="AU17" s="555"/>
      <c r="AV17" s="556"/>
      <c r="AW17" s="251"/>
      <c r="AX17" s="251"/>
      <c r="AY17" s="251"/>
      <c r="AZ17" s="541"/>
      <c r="BA17" s="542"/>
      <c r="BB17" s="256"/>
      <c r="BC17" s="565"/>
      <c r="BD17" s="566"/>
      <c r="BE17" s="567"/>
      <c r="BF17" s="541"/>
      <c r="BG17" s="542"/>
      <c r="BH17" s="223"/>
      <c r="BI17" s="223"/>
      <c r="BJ17" s="223"/>
      <c r="BK17" s="223"/>
      <c r="BL17" s="541" t="s">
        <v>396</v>
      </c>
      <c r="BM17" s="542"/>
      <c r="BN17" s="576"/>
      <c r="BO17" s="577"/>
      <c r="BP17" s="528"/>
      <c r="BQ17" s="528"/>
      <c r="BR17" s="528"/>
      <c r="BS17" s="581"/>
      <c r="BT17" s="582"/>
      <c r="BU17" s="253"/>
      <c r="BV17" s="253"/>
      <c r="BW17" s="253"/>
      <c r="BX17" s="253"/>
      <c r="BY17" s="253"/>
      <c r="BZ17" s="253"/>
      <c r="CA17" s="253"/>
      <c r="CB17" s="253"/>
      <c r="CC17" s="246">
        <v>2</v>
      </c>
      <c r="CD17" s="247">
        <f>F17+AN17</f>
        <v>33</v>
      </c>
      <c r="CE17" s="257"/>
      <c r="CF17" s="257">
        <v>2</v>
      </c>
      <c r="CG17" s="257"/>
      <c r="CH17" s="258">
        <v>6</v>
      </c>
      <c r="CI17" s="257">
        <v>0</v>
      </c>
      <c r="CJ17" s="257"/>
      <c r="CK17" s="524"/>
      <c r="CL17" s="525"/>
      <c r="CM17" s="257"/>
      <c r="CN17" s="257"/>
      <c r="CO17" s="250">
        <v>11</v>
      </c>
      <c r="CP17" s="250">
        <f>SUM(CD17:CO17)</f>
        <v>52</v>
      </c>
    </row>
    <row r="18" spans="1:94" s="259" customFormat="1" ht="9" customHeight="1">
      <c r="A18" s="242">
        <v>3</v>
      </c>
      <c r="B18" s="254"/>
      <c r="C18" s="254"/>
      <c r="D18" s="254"/>
      <c r="E18" s="254"/>
      <c r="F18" s="256">
        <v>11</v>
      </c>
      <c r="G18" s="254"/>
      <c r="H18" s="251"/>
      <c r="I18" s="541"/>
      <c r="J18" s="542"/>
      <c r="K18" s="578" t="s">
        <v>397</v>
      </c>
      <c r="L18" s="580"/>
      <c r="M18" s="578" t="s">
        <v>397</v>
      </c>
      <c r="N18" s="580"/>
      <c r="O18" s="252" t="s">
        <v>397</v>
      </c>
      <c r="P18" s="252" t="s">
        <v>397</v>
      </c>
      <c r="Q18" s="578" t="s">
        <v>397</v>
      </c>
      <c r="R18" s="579"/>
      <c r="S18" s="580"/>
      <c r="T18" s="554"/>
      <c r="U18" s="555"/>
      <c r="V18" s="556"/>
      <c r="W18" s="553"/>
      <c r="X18" s="553"/>
      <c r="Y18" s="553" t="s">
        <v>396</v>
      </c>
      <c r="Z18" s="553"/>
      <c r="AA18" s="560"/>
      <c r="AB18" s="560"/>
      <c r="AC18" s="562"/>
      <c r="AD18" s="562"/>
      <c r="AE18" s="589"/>
      <c r="AF18" s="589"/>
      <c r="AG18" s="254"/>
      <c r="AH18" s="254"/>
      <c r="AI18" s="553"/>
      <c r="AJ18" s="553"/>
      <c r="AK18" s="254"/>
      <c r="AL18" s="590"/>
      <c r="AM18" s="591"/>
      <c r="AN18" s="245">
        <v>16</v>
      </c>
      <c r="AO18" s="553"/>
      <c r="AP18" s="553"/>
      <c r="AQ18" s="254"/>
      <c r="AR18" s="553"/>
      <c r="AS18" s="553"/>
      <c r="AT18" s="554"/>
      <c r="AU18" s="555"/>
      <c r="AV18" s="556"/>
      <c r="AW18" s="251"/>
      <c r="AX18" s="260"/>
      <c r="AY18" s="260"/>
      <c r="AZ18" s="554"/>
      <c r="BA18" s="556"/>
      <c r="BB18" s="260"/>
      <c r="BC18" s="565" t="s">
        <v>396</v>
      </c>
      <c r="BD18" s="566"/>
      <c r="BE18" s="567"/>
      <c r="BF18" s="578" t="s">
        <v>398</v>
      </c>
      <c r="BG18" s="580"/>
      <c r="BH18" s="255" t="s">
        <v>398</v>
      </c>
      <c r="BI18" s="252" t="s">
        <v>398</v>
      </c>
      <c r="BJ18" s="252" t="s">
        <v>398</v>
      </c>
      <c r="BK18" s="252" t="s">
        <v>398</v>
      </c>
      <c r="BL18" s="573" t="s">
        <v>398</v>
      </c>
      <c r="BM18" s="573"/>
      <c r="BN18" s="578" t="s">
        <v>398</v>
      </c>
      <c r="BO18" s="580"/>
      <c r="BP18" s="578" t="s">
        <v>398</v>
      </c>
      <c r="BQ18" s="579"/>
      <c r="BR18" s="580"/>
      <c r="BS18" s="583"/>
      <c r="BT18" s="584"/>
      <c r="BU18" s="253"/>
      <c r="BV18" s="253"/>
      <c r="BW18" s="253"/>
      <c r="BX18" s="253"/>
      <c r="BY18" s="253"/>
      <c r="BZ18" s="253"/>
      <c r="CA18" s="253"/>
      <c r="CB18" s="253"/>
      <c r="CC18" s="246">
        <v>3</v>
      </c>
      <c r="CD18" s="247">
        <f>F18+AN18</f>
        <v>27</v>
      </c>
      <c r="CE18" s="257"/>
      <c r="CF18" s="257">
        <v>2</v>
      </c>
      <c r="CG18" s="257"/>
      <c r="CH18" s="258">
        <v>6</v>
      </c>
      <c r="CI18" s="250">
        <v>7</v>
      </c>
      <c r="CJ18" s="257"/>
      <c r="CK18" s="524"/>
      <c r="CL18" s="525"/>
      <c r="CM18" s="257"/>
      <c r="CN18" s="257"/>
      <c r="CO18" s="250">
        <v>10</v>
      </c>
      <c r="CP18" s="250">
        <f>SUM(CD18:CO18)</f>
        <v>52</v>
      </c>
    </row>
    <row r="19" spans="1:94" ht="11.25" customHeight="1">
      <c r="A19" s="242">
        <v>4</v>
      </c>
      <c r="B19" s="261"/>
      <c r="C19" s="261"/>
      <c r="D19" s="261"/>
      <c r="E19" s="261"/>
      <c r="F19" s="256"/>
      <c r="G19" s="260"/>
      <c r="H19" s="260"/>
      <c r="I19" s="553"/>
      <c r="J19" s="553"/>
      <c r="K19" s="554"/>
      <c r="L19" s="556"/>
      <c r="M19" s="554"/>
      <c r="N19" s="556"/>
      <c r="O19" s="260"/>
      <c r="P19" s="260"/>
      <c r="Q19" s="554"/>
      <c r="R19" s="555"/>
      <c r="S19" s="556"/>
      <c r="T19" s="554"/>
      <c r="U19" s="555"/>
      <c r="V19" s="556"/>
      <c r="W19" s="553"/>
      <c r="X19" s="553"/>
      <c r="Y19" s="553"/>
      <c r="Z19" s="553"/>
      <c r="AA19" s="561"/>
      <c r="AB19" s="561"/>
      <c r="AC19" s="581"/>
      <c r="AD19" s="582"/>
      <c r="AE19" s="589"/>
      <c r="AF19" s="589"/>
      <c r="AG19" s="261"/>
      <c r="AH19" s="260"/>
      <c r="AI19" s="554"/>
      <c r="AJ19" s="556"/>
      <c r="AK19" s="260"/>
      <c r="AL19" s="554">
        <v>23</v>
      </c>
      <c r="AM19" s="556"/>
      <c r="AN19" s="262" t="s">
        <v>396</v>
      </c>
      <c r="AO19" s="554" t="s">
        <v>398</v>
      </c>
      <c r="AP19" s="556"/>
      <c r="AQ19" s="246" t="s">
        <v>398</v>
      </c>
      <c r="AR19" s="598" t="s">
        <v>398</v>
      </c>
      <c r="AS19" s="598"/>
      <c r="AT19" s="554" t="s">
        <v>398</v>
      </c>
      <c r="AU19" s="555"/>
      <c r="AV19" s="556"/>
      <c r="AW19" s="255" t="s">
        <v>398</v>
      </c>
      <c r="AX19" s="263" t="s">
        <v>398</v>
      </c>
      <c r="AY19" s="255" t="s">
        <v>398</v>
      </c>
      <c r="AZ19" s="599"/>
      <c r="BA19" s="599"/>
      <c r="BB19" s="255" t="s">
        <v>399</v>
      </c>
      <c r="BC19" s="578" t="s">
        <v>399</v>
      </c>
      <c r="BD19" s="579"/>
      <c r="BE19" s="580"/>
      <c r="BF19" s="573" t="s">
        <v>399</v>
      </c>
      <c r="BG19" s="573"/>
      <c r="BH19" s="255" t="s">
        <v>399</v>
      </c>
      <c r="BI19" s="264"/>
      <c r="BJ19" s="264"/>
      <c r="BK19" s="264"/>
      <c r="BL19" s="574"/>
      <c r="BM19" s="574"/>
      <c r="BN19" s="575"/>
      <c r="BO19" s="575"/>
      <c r="BP19" s="575"/>
      <c r="BQ19" s="575"/>
      <c r="BR19" s="575"/>
      <c r="BS19" s="541"/>
      <c r="BT19" s="542"/>
      <c r="BU19" s="246"/>
      <c r="BV19" s="246"/>
      <c r="BW19" s="246"/>
      <c r="BX19" s="246"/>
      <c r="BY19" s="246"/>
      <c r="BZ19" s="246"/>
      <c r="CA19" s="246"/>
      <c r="CB19" s="246"/>
      <c r="CC19" s="246">
        <v>4</v>
      </c>
      <c r="CD19" s="247">
        <v>23</v>
      </c>
      <c r="CE19" s="1"/>
      <c r="CF19" s="257">
        <v>1</v>
      </c>
      <c r="CG19" s="257"/>
      <c r="CH19" s="257"/>
      <c r="CI19" s="257">
        <v>7</v>
      </c>
      <c r="CJ19" s="257">
        <v>4</v>
      </c>
      <c r="CK19" s="524"/>
      <c r="CL19" s="525"/>
      <c r="CM19" s="257">
        <v>2</v>
      </c>
      <c r="CN19" s="257">
        <v>4</v>
      </c>
      <c r="CO19" s="250">
        <v>2</v>
      </c>
      <c r="CP19" s="250">
        <f>SUM(CD19:CO19)</f>
        <v>43</v>
      </c>
    </row>
    <row r="20" spans="1:94" ht="6" customHeight="1">
      <c r="A20" s="234"/>
      <c r="B20" s="234"/>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65"/>
      <c r="BC20" s="265"/>
      <c r="BD20" s="265"/>
      <c r="BE20" s="265"/>
      <c r="BF20" s="265"/>
      <c r="BG20" s="265"/>
      <c r="BH20" s="265"/>
      <c r="BI20" s="265"/>
      <c r="BJ20" s="265"/>
      <c r="BK20" s="265"/>
      <c r="BL20" s="265"/>
      <c r="BM20" s="265"/>
      <c r="BN20" s="265"/>
      <c r="BO20" s="265"/>
      <c r="BP20" s="265"/>
      <c r="BQ20" s="265"/>
      <c r="BR20" s="265"/>
      <c r="BS20" s="265"/>
      <c r="BT20" s="265"/>
      <c r="BU20" s="265"/>
      <c r="BV20" s="265"/>
      <c r="BW20" s="265"/>
      <c r="BX20" s="265"/>
      <c r="BY20" s="265"/>
      <c r="BZ20" s="265"/>
      <c r="CA20" s="265"/>
      <c r="CB20" s="265"/>
      <c r="CC20" s="234"/>
      <c r="CD20" s="234"/>
      <c r="CE20" s="234"/>
      <c r="CF20" s="234"/>
      <c r="CG20" s="234"/>
      <c r="CH20" s="234"/>
      <c r="CI20" s="234"/>
      <c r="CJ20" s="234"/>
      <c r="CK20" s="234"/>
      <c r="CL20" s="234"/>
      <c r="CM20" s="234"/>
      <c r="CN20" s="234"/>
      <c r="CO20" s="234"/>
      <c r="CP20" s="234"/>
    </row>
    <row r="21" spans="1:95" ht="9" customHeight="1">
      <c r="A21" s="234"/>
      <c r="B21" s="266"/>
      <c r="C21" s="267"/>
      <c r="D21" s="267" t="s">
        <v>400</v>
      </c>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5"/>
      <c r="AT21" s="265"/>
      <c r="AU21" s="265"/>
      <c r="AV21" s="265"/>
      <c r="AW21" s="265"/>
      <c r="AX21" s="265"/>
      <c r="AY21" s="265"/>
      <c r="AZ21" s="265"/>
      <c r="BA21" s="265"/>
      <c r="BB21" s="265"/>
      <c r="BC21" s="265"/>
      <c r="BD21" s="265"/>
      <c r="BE21" s="265"/>
      <c r="BF21" s="265"/>
      <c r="BG21" s="265"/>
      <c r="BH21" s="265"/>
      <c r="BI21" s="265"/>
      <c r="BJ21" s="265"/>
      <c r="BK21" s="265"/>
      <c r="BL21" s="265"/>
      <c r="BM21" s="265"/>
      <c r="BN21" s="265"/>
      <c r="BO21" s="265"/>
      <c r="BP21" s="265"/>
      <c r="BQ21" s="265"/>
      <c r="BR21" s="265"/>
      <c r="BS21" s="265"/>
      <c r="BT21" s="265"/>
      <c r="BU21" s="265"/>
      <c r="BV21" s="265"/>
      <c r="BW21" s="265"/>
      <c r="BX21" s="265"/>
      <c r="BY21" s="265"/>
      <c r="BZ21" s="265"/>
      <c r="CA21" s="265"/>
      <c r="CB21" s="265"/>
      <c r="CC21" s="234"/>
      <c r="CD21" s="268">
        <f>SUM(CD17:CD19)</f>
        <v>83</v>
      </c>
      <c r="CE21" s="268"/>
      <c r="CF21" s="268">
        <f>SUM(CF17:CF19)</f>
        <v>5</v>
      </c>
      <c r="CG21" s="268">
        <f>SUM(CG17:CG19)</f>
        <v>0</v>
      </c>
      <c r="CH21" s="269">
        <f>SUM(CH17:CH19)</f>
        <v>12</v>
      </c>
      <c r="CI21" s="269">
        <f>SUM(CI17:CI19)</f>
        <v>14</v>
      </c>
      <c r="CJ21" s="268">
        <f>SUM(CJ17:CJ19)</f>
        <v>4</v>
      </c>
      <c r="CK21" s="268"/>
      <c r="CL21" s="268"/>
      <c r="CM21" s="268">
        <f>SUM(CM17:CM19)</f>
        <v>2</v>
      </c>
      <c r="CN21" s="268">
        <f>SUM(CN17:CN19)</f>
        <v>4</v>
      </c>
      <c r="CO21" s="268">
        <f>SUM(CO17:CO19)</f>
        <v>23</v>
      </c>
      <c r="CP21" s="268">
        <f>SUM(CP16:CP19)</f>
        <v>199</v>
      </c>
      <c r="CQ21" s="228"/>
    </row>
    <row r="22" spans="1:94" ht="9" customHeight="1">
      <c r="A22" s="270"/>
      <c r="B22" s="271" t="s">
        <v>401</v>
      </c>
      <c r="C22" s="267"/>
      <c r="D22" s="267"/>
      <c r="E22" s="234"/>
      <c r="F22" s="234"/>
      <c r="G22" s="267"/>
      <c r="H22" s="267"/>
      <c r="I22" s="267"/>
      <c r="J22" s="267"/>
      <c r="K22" s="267"/>
      <c r="L22" s="267"/>
      <c r="M22" s="267"/>
      <c r="N22" s="267"/>
      <c r="O22" s="272"/>
      <c r="P22" s="271" t="s">
        <v>402</v>
      </c>
      <c r="Q22" s="271"/>
      <c r="R22" s="271"/>
      <c r="S22" s="267"/>
      <c r="T22" s="267"/>
      <c r="U22" s="267"/>
      <c r="V22" s="267"/>
      <c r="W22" s="267"/>
      <c r="X22" s="267"/>
      <c r="Y22" s="267"/>
      <c r="Z22" s="267"/>
      <c r="AA22" s="267"/>
      <c r="AB22" s="267"/>
      <c r="AC22" s="234"/>
      <c r="AD22" s="234"/>
      <c r="AE22" s="234"/>
      <c r="AF22" s="234"/>
      <c r="AG22" s="267"/>
      <c r="AH22" s="267"/>
      <c r="AI22" s="267"/>
      <c r="AJ22" s="267"/>
      <c r="AK22" s="234"/>
      <c r="AL22" s="273" t="s">
        <v>399</v>
      </c>
      <c r="AM22" s="274"/>
      <c r="AN22" s="271" t="s">
        <v>403</v>
      </c>
      <c r="AO22" s="271"/>
      <c r="AP22" s="267"/>
      <c r="AQ22" s="267"/>
      <c r="AR22" s="267"/>
      <c r="AS22" s="265"/>
      <c r="AT22" s="265"/>
      <c r="AU22" s="265"/>
      <c r="AV22" s="265"/>
      <c r="AW22" s="265"/>
      <c r="AX22" s="265"/>
      <c r="AY22" s="265"/>
      <c r="AZ22" s="265"/>
      <c r="BA22" s="234"/>
      <c r="BB22" s="234"/>
      <c r="BC22" s="595"/>
      <c r="BD22" s="596"/>
      <c r="BE22" s="597"/>
      <c r="BF22" s="271" t="s">
        <v>404</v>
      </c>
      <c r="BG22" s="271"/>
      <c r="BH22" s="234"/>
      <c r="BI22" s="265"/>
      <c r="BJ22" s="265"/>
      <c r="BK22" s="234"/>
      <c r="BL22" s="234"/>
      <c r="BM22" s="234"/>
      <c r="BN22" s="265"/>
      <c r="BO22" s="265"/>
      <c r="BP22" s="265"/>
      <c r="BQ22" s="265"/>
      <c r="BR22" s="265"/>
      <c r="BS22" s="265"/>
      <c r="BT22" s="265"/>
      <c r="BU22" s="234"/>
      <c r="BV22" s="234"/>
      <c r="BW22" s="265"/>
      <c r="BX22" s="265"/>
      <c r="BY22" s="275"/>
      <c r="BZ22" s="271" t="s">
        <v>405</v>
      </c>
      <c r="CA22" s="265"/>
      <c r="CB22" s="265"/>
      <c r="CC22" s="234"/>
      <c r="CD22" s="234"/>
      <c r="CE22" s="234"/>
      <c r="CF22" s="234"/>
      <c r="CG22" s="234"/>
      <c r="CH22" s="234"/>
      <c r="CI22" s="234"/>
      <c r="CJ22" s="234"/>
      <c r="CK22" s="234"/>
      <c r="CL22" s="234"/>
      <c r="CM22" s="276"/>
      <c r="CN22" s="271" t="s">
        <v>406</v>
      </c>
      <c r="CO22" s="234"/>
      <c r="CP22" s="234"/>
    </row>
    <row r="23" spans="1:94" ht="6" customHeight="1">
      <c r="A23" s="234"/>
      <c r="B23" s="266"/>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67"/>
      <c r="AQ23" s="267"/>
      <c r="AR23" s="267"/>
      <c r="AS23" s="265"/>
      <c r="AT23" s="265"/>
      <c r="AU23" s="265"/>
      <c r="AV23" s="265"/>
      <c r="AW23" s="265"/>
      <c r="AX23" s="265"/>
      <c r="AY23" s="265"/>
      <c r="AZ23" s="265"/>
      <c r="BA23" s="265"/>
      <c r="BB23" s="265"/>
      <c r="BC23" s="265"/>
      <c r="BD23" s="265"/>
      <c r="BE23" s="265"/>
      <c r="BF23" s="265"/>
      <c r="BG23" s="265"/>
      <c r="BH23" s="265"/>
      <c r="BI23" s="265"/>
      <c r="BJ23" s="265"/>
      <c r="BK23" s="265"/>
      <c r="BL23" s="265"/>
      <c r="BM23" s="265"/>
      <c r="BN23" s="265"/>
      <c r="BO23" s="265"/>
      <c r="BP23" s="265"/>
      <c r="BQ23" s="265"/>
      <c r="BR23" s="265"/>
      <c r="BS23" s="265"/>
      <c r="BT23" s="265"/>
      <c r="BU23" s="265"/>
      <c r="BV23" s="265"/>
      <c r="BW23" s="265"/>
      <c r="BX23" s="265"/>
      <c r="BY23" s="265"/>
      <c r="BZ23" s="265"/>
      <c r="CA23" s="265"/>
      <c r="CB23" s="265"/>
      <c r="CC23" s="234"/>
      <c r="CD23" s="234"/>
      <c r="CE23" s="234"/>
      <c r="CF23" s="234"/>
      <c r="CG23" s="234"/>
      <c r="CH23" s="234"/>
      <c r="CI23" s="234"/>
      <c r="CJ23" s="234"/>
      <c r="CK23" s="234"/>
      <c r="CL23" s="234"/>
      <c r="CM23" s="234"/>
      <c r="CN23" s="234"/>
      <c r="CO23" s="234"/>
      <c r="CP23" s="234"/>
    </row>
    <row r="24" spans="1:94" ht="9" customHeight="1">
      <c r="A24" s="277"/>
      <c r="B24" s="271"/>
      <c r="C24" s="234"/>
      <c r="D24" s="234"/>
      <c r="E24" s="234"/>
      <c r="F24" s="234"/>
      <c r="G24" s="234"/>
      <c r="H24" s="234"/>
      <c r="I24" s="234"/>
      <c r="J24" s="234"/>
      <c r="K24" s="234"/>
      <c r="L24" s="234"/>
      <c r="M24" s="234"/>
      <c r="N24" s="234"/>
      <c r="O24" s="278" t="s">
        <v>397</v>
      </c>
      <c r="P24" s="271" t="s">
        <v>407</v>
      </c>
      <c r="Q24" s="271"/>
      <c r="R24" s="271"/>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592" t="s">
        <v>398</v>
      </c>
      <c r="BD24" s="593"/>
      <c r="BE24" s="594"/>
      <c r="BF24" s="271" t="s">
        <v>408</v>
      </c>
      <c r="BG24" s="271"/>
      <c r="BH24" s="234"/>
      <c r="BI24" s="234"/>
      <c r="BJ24" s="234"/>
      <c r="BK24" s="234"/>
      <c r="BL24" s="234"/>
      <c r="BM24" s="234"/>
      <c r="BN24" s="234"/>
      <c r="BO24" s="234"/>
      <c r="BP24" s="234"/>
      <c r="BQ24" s="234"/>
      <c r="BR24" s="234"/>
      <c r="BS24" s="234"/>
      <c r="BT24" s="234"/>
      <c r="BU24" s="234"/>
      <c r="BV24" s="234"/>
      <c r="BW24" s="234"/>
      <c r="BX24" s="234"/>
      <c r="BY24" s="279"/>
      <c r="BZ24" s="271"/>
      <c r="CA24" s="234"/>
      <c r="CB24" s="234"/>
      <c r="CC24" s="234"/>
      <c r="CD24" s="234"/>
      <c r="CE24" s="280"/>
      <c r="CF24" s="271"/>
      <c r="CG24" s="234"/>
      <c r="CH24" s="234"/>
      <c r="CI24" s="234"/>
      <c r="CJ24" s="234"/>
      <c r="CK24" s="234"/>
      <c r="CL24" s="234"/>
      <c r="CM24" s="234"/>
      <c r="CN24" s="234"/>
      <c r="CO24" s="234"/>
      <c r="CP24" s="234"/>
    </row>
    <row r="25" spans="8:74" ht="12" customHeight="1">
      <c r="H25" s="52"/>
      <c r="I25" s="52"/>
      <c r="BU25" s="4"/>
      <c r="BV25" s="4"/>
    </row>
    <row r="26" spans="2:83" ht="11.25" customHeight="1">
      <c r="B26" s="234" t="s">
        <v>448</v>
      </c>
      <c r="C26" s="234"/>
      <c r="D26" s="234"/>
      <c r="E26" s="234"/>
      <c r="F26" s="234"/>
      <c r="G26" s="234"/>
      <c r="H26" s="234"/>
      <c r="I26" s="234"/>
      <c r="J26" s="234"/>
      <c r="K26" s="234"/>
      <c r="L26" s="234"/>
      <c r="M26" s="234"/>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c r="BX26" s="158"/>
      <c r="BY26" s="158"/>
      <c r="BZ26" s="158"/>
      <c r="CA26" s="158"/>
      <c r="CB26" s="158"/>
      <c r="CC26" s="158"/>
      <c r="CD26" s="158"/>
      <c r="CE26" s="158"/>
    </row>
    <row r="27" spans="33:83" ht="12.75">
      <c r="AG27" s="158"/>
      <c r="AH27" s="158"/>
      <c r="AI27" s="158"/>
      <c r="AJ27" s="158"/>
      <c r="AK27" s="158"/>
      <c r="AL27" s="158"/>
      <c r="AM27" s="158"/>
      <c r="AN27" s="158"/>
      <c r="AO27" s="158"/>
      <c r="AP27" s="158"/>
      <c r="AQ27" s="158"/>
      <c r="AR27" s="158"/>
      <c r="AS27" s="158"/>
      <c r="AT27" s="158" t="s">
        <v>409</v>
      </c>
      <c r="AU27" s="158"/>
      <c r="AV27" s="158"/>
      <c r="AW27" s="158"/>
      <c r="AX27" s="158"/>
      <c r="AY27" s="158"/>
      <c r="AZ27" s="158"/>
      <c r="BA27" s="158"/>
      <c r="BB27" s="158"/>
      <c r="BC27" s="158"/>
      <c r="BD27" s="158"/>
      <c r="BE27" s="158"/>
      <c r="BF27" s="158"/>
      <c r="BG27" s="158"/>
      <c r="BH27" s="158"/>
      <c r="BI27" s="158"/>
      <c r="BJ27" s="158"/>
      <c r="BK27" s="158"/>
      <c r="BL27" s="158"/>
      <c r="BM27" s="158"/>
      <c r="BN27" s="158"/>
      <c r="BO27" s="158"/>
      <c r="BP27" s="158"/>
      <c r="BQ27" s="158"/>
      <c r="BR27" s="158"/>
      <c r="BS27" s="158"/>
      <c r="BT27" s="158"/>
      <c r="BU27" s="158"/>
      <c r="BV27" s="158"/>
      <c r="BW27" s="158"/>
      <c r="BX27" s="158"/>
      <c r="BY27" s="158"/>
      <c r="BZ27" s="158"/>
      <c r="CA27" s="158" t="s">
        <v>410</v>
      </c>
      <c r="CB27" s="158"/>
      <c r="CC27" s="158"/>
      <c r="CD27" s="158"/>
      <c r="CE27" s="158"/>
    </row>
    <row r="28" spans="22:95" ht="15.75">
      <c r="V28" s="281"/>
      <c r="W28" s="509" t="s">
        <v>411</v>
      </c>
      <c r="X28" s="509"/>
      <c r="Y28" s="509"/>
      <c r="Z28" s="509"/>
      <c r="AA28" s="509"/>
      <c r="AB28" s="509"/>
      <c r="AC28" s="509"/>
      <c r="AD28" s="509"/>
      <c r="AE28" s="509"/>
      <c r="AG28" s="158"/>
      <c r="AH28" s="158"/>
      <c r="AI28" s="158"/>
      <c r="AJ28" s="506" t="s">
        <v>412</v>
      </c>
      <c r="AK28" s="506"/>
      <c r="AL28" s="506"/>
      <c r="AM28" s="506"/>
      <c r="AN28" s="506"/>
      <c r="AO28" s="506"/>
      <c r="AP28" s="506"/>
      <c r="AQ28" s="506"/>
      <c r="AR28" s="506"/>
      <c r="AS28" s="506"/>
      <c r="AT28" s="506"/>
      <c r="AU28" s="506"/>
      <c r="AV28" s="506"/>
      <c r="AW28" s="506"/>
      <c r="AX28" s="506"/>
      <c r="AY28" s="506"/>
      <c r="AZ28" s="506"/>
      <c r="BA28" s="506"/>
      <c r="BB28" s="506"/>
      <c r="BC28" s="506"/>
      <c r="BD28" s="506"/>
      <c r="BE28" s="506"/>
      <c r="BF28" s="506"/>
      <c r="BG28" s="506"/>
      <c r="BH28" s="506"/>
      <c r="BI28" s="506"/>
      <c r="BJ28" s="506"/>
      <c r="BK28" s="506"/>
      <c r="BL28" s="506"/>
      <c r="BM28" s="158"/>
      <c r="BN28" s="158"/>
      <c r="BO28" s="158"/>
      <c r="BP28" s="158"/>
      <c r="BQ28" s="158"/>
      <c r="BR28" s="158"/>
      <c r="BS28" s="158"/>
      <c r="BT28" s="373"/>
      <c r="BU28" s="373"/>
      <c r="BV28" s="373"/>
      <c r="BW28" s="373"/>
      <c r="BX28" s="373" t="s">
        <v>413</v>
      </c>
      <c r="BY28" s="373"/>
      <c r="BZ28" s="373"/>
      <c r="CA28" s="373"/>
      <c r="CB28" s="373"/>
      <c r="CC28" s="373"/>
      <c r="CD28" s="373"/>
      <c r="CE28" s="373"/>
      <c r="CF28" s="373"/>
      <c r="CG28" s="373"/>
      <c r="CH28" s="373"/>
      <c r="CI28" s="373"/>
      <c r="CJ28" s="373"/>
      <c r="CK28" s="373"/>
      <c r="CL28" s="373"/>
      <c r="CM28" s="373"/>
      <c r="CN28" s="373"/>
      <c r="CO28" s="373"/>
      <c r="CP28" s="157"/>
      <c r="CQ28" s="157"/>
    </row>
    <row r="29" spans="33:95" ht="12.75">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57"/>
      <c r="BK29" s="157"/>
      <c r="BL29" s="157"/>
      <c r="BM29" s="157"/>
      <c r="BN29" s="157"/>
      <c r="BO29" s="157"/>
      <c r="BP29" s="157"/>
      <c r="BQ29" s="157"/>
      <c r="BR29" s="157"/>
      <c r="BS29" s="157"/>
      <c r="BT29" s="157"/>
      <c r="BU29" s="157"/>
      <c r="BV29" s="157"/>
      <c r="BW29" s="157"/>
      <c r="BX29" s="157"/>
      <c r="BY29" s="157"/>
      <c r="BZ29" s="157"/>
      <c r="CA29" s="157"/>
      <c r="CB29" s="157"/>
      <c r="CC29" s="157"/>
      <c r="CD29" s="157"/>
      <c r="CE29" s="157"/>
      <c r="CF29" s="157"/>
      <c r="CG29" s="157"/>
      <c r="CH29" s="157"/>
      <c r="CI29" s="157"/>
      <c r="CJ29" s="157"/>
      <c r="CK29" s="157"/>
      <c r="CL29" s="157"/>
      <c r="CM29" s="157"/>
      <c r="CN29" s="157"/>
      <c r="CO29" s="157"/>
      <c r="CP29" s="157"/>
      <c r="CQ29" s="157"/>
    </row>
    <row r="30" spans="23:95" ht="15.75">
      <c r="W30" s="509" t="s">
        <v>414</v>
      </c>
      <c r="X30" s="509"/>
      <c r="Y30" s="509"/>
      <c r="Z30" s="509"/>
      <c r="AA30" s="509"/>
      <c r="AB30" s="509"/>
      <c r="AC30" s="509"/>
      <c r="AD30" s="509"/>
      <c r="AE30" s="509"/>
      <c r="AG30" s="508" t="s">
        <v>415</v>
      </c>
      <c r="AH30" s="508"/>
      <c r="AI30" s="508"/>
      <c r="AJ30" s="508"/>
      <c r="AK30" s="508"/>
      <c r="AL30" s="508"/>
      <c r="AM30" s="508"/>
      <c r="AN30" s="508"/>
      <c r="AO30" s="508"/>
      <c r="AP30" s="508"/>
      <c r="AQ30" s="508"/>
      <c r="AR30" s="508"/>
      <c r="AS30" s="508"/>
      <c r="AT30" s="508"/>
      <c r="AU30" s="508"/>
      <c r="AV30" s="508"/>
      <c r="AW30" s="508"/>
      <c r="AX30" s="508"/>
      <c r="AY30" s="508"/>
      <c r="AZ30" s="508"/>
      <c r="BA30" s="508"/>
      <c r="BB30" s="508"/>
      <c r="BC30" s="508"/>
      <c r="BD30" s="508"/>
      <c r="BE30" s="508"/>
      <c r="BF30" s="508"/>
      <c r="BG30" s="508"/>
      <c r="BH30" s="508"/>
      <c r="BI30" s="508"/>
      <c r="BJ30" s="508"/>
      <c r="BK30" s="508"/>
      <c r="BL30" s="508"/>
      <c r="BM30" s="508"/>
      <c r="BN30" s="508"/>
      <c r="BO30" s="508"/>
      <c r="BP30" s="508"/>
      <c r="BQ30" s="157"/>
      <c r="BR30" s="157"/>
      <c r="BS30" s="508" t="s">
        <v>416</v>
      </c>
      <c r="BT30" s="508"/>
      <c r="BU30" s="508"/>
      <c r="BV30" s="508"/>
      <c r="BW30" s="508"/>
      <c r="BX30" s="508"/>
      <c r="BY30" s="508"/>
      <c r="BZ30" s="508"/>
      <c r="CA30" s="508"/>
      <c r="CB30" s="508"/>
      <c r="CC30" s="508"/>
      <c r="CD30" s="508"/>
      <c r="CE30" s="508"/>
      <c r="CF30" s="508"/>
      <c r="CG30" s="508"/>
      <c r="CH30" s="508"/>
      <c r="CI30" s="508"/>
      <c r="CJ30" s="508"/>
      <c r="CK30" s="508"/>
      <c r="CL30" s="508"/>
      <c r="CM30" s="508"/>
      <c r="CN30" s="508"/>
      <c r="CO30" s="508"/>
      <c r="CP30" s="508"/>
      <c r="CQ30" s="508"/>
    </row>
    <row r="31" spans="33:95" ht="12.75">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57"/>
      <c r="BK31" s="157"/>
      <c r="BL31" s="157"/>
      <c r="BM31" s="157"/>
      <c r="BN31" s="157"/>
      <c r="BO31" s="157"/>
      <c r="BP31" s="157"/>
      <c r="BQ31" s="157"/>
      <c r="BR31" s="157"/>
      <c r="BS31" s="157"/>
      <c r="BT31" s="157"/>
      <c r="BU31" s="157"/>
      <c r="BV31" s="157"/>
      <c r="BW31" s="157"/>
      <c r="BX31" s="157"/>
      <c r="BY31" s="157"/>
      <c r="BZ31" s="157"/>
      <c r="CA31" s="157"/>
      <c r="CB31" s="157"/>
      <c r="CC31" s="157"/>
      <c r="CD31" s="157"/>
      <c r="CE31" s="157"/>
      <c r="CF31" s="157"/>
      <c r="CG31" s="157"/>
      <c r="CH31" s="157"/>
      <c r="CI31" s="157"/>
      <c r="CJ31" s="157"/>
      <c r="CK31" s="157"/>
      <c r="CL31" s="157"/>
      <c r="CM31" s="157"/>
      <c r="CN31" s="157"/>
      <c r="CO31" s="157"/>
      <c r="CP31" s="157"/>
      <c r="CQ31" s="157"/>
    </row>
    <row r="32" spans="33:95" ht="12.75">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508"/>
      <c r="BV32" s="508"/>
      <c r="BW32" s="508"/>
      <c r="BX32" s="508"/>
      <c r="BY32" s="508"/>
      <c r="BZ32" s="508"/>
      <c r="CA32" s="508"/>
      <c r="CB32" s="508"/>
      <c r="CC32" s="508"/>
      <c r="CD32" s="508"/>
      <c r="CE32" s="508"/>
      <c r="CF32" s="508"/>
      <c r="CG32" s="508"/>
      <c r="CH32" s="508"/>
      <c r="CI32" s="508"/>
      <c r="CJ32" s="508"/>
      <c r="CK32" s="508"/>
      <c r="CL32" s="508"/>
      <c r="CM32" s="508"/>
      <c r="CN32" s="508"/>
      <c r="CO32" s="508"/>
      <c r="CP32" s="508"/>
      <c r="CQ32" s="508"/>
    </row>
    <row r="33" spans="33:95" ht="12.75">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57"/>
      <c r="BK33" s="157"/>
      <c r="BL33" s="157"/>
      <c r="BM33" s="157"/>
      <c r="BN33" s="157"/>
      <c r="BO33" s="157"/>
      <c r="BP33" s="157"/>
      <c r="BQ33" s="157"/>
      <c r="BR33" s="157"/>
      <c r="BS33" s="157"/>
      <c r="BT33" s="157"/>
      <c r="BU33" s="157"/>
      <c r="BV33" s="157"/>
      <c r="BW33" s="157"/>
      <c r="BX33" s="157"/>
      <c r="BY33" s="157"/>
      <c r="BZ33" s="157"/>
      <c r="CA33" s="157"/>
      <c r="CB33" s="157"/>
      <c r="CC33" s="157"/>
      <c r="CD33" s="157"/>
      <c r="CE33" s="157"/>
      <c r="CF33" s="157"/>
      <c r="CG33" s="157"/>
      <c r="CH33" s="157"/>
      <c r="CI33" s="157"/>
      <c r="CJ33" s="157"/>
      <c r="CK33" s="157"/>
      <c r="CL33" s="157"/>
      <c r="CM33" s="157"/>
      <c r="CN33" s="157"/>
      <c r="CO33" s="157"/>
      <c r="CP33" s="157"/>
      <c r="CQ33" s="157"/>
    </row>
    <row r="34" spans="23:95" ht="15.75">
      <c r="W34" s="509" t="s">
        <v>417</v>
      </c>
      <c r="X34" s="509"/>
      <c r="Y34" s="509"/>
      <c r="Z34" s="509"/>
      <c r="AA34" s="509"/>
      <c r="AB34" s="509"/>
      <c r="AC34" s="509"/>
      <c r="AD34" s="509"/>
      <c r="AE34" s="509"/>
      <c r="AG34" s="282" t="s">
        <v>418</v>
      </c>
      <c r="AH34" s="282"/>
      <c r="AI34" s="282"/>
      <c r="AJ34" s="282"/>
      <c r="AK34" s="282"/>
      <c r="AL34" s="282"/>
      <c r="AM34" s="282"/>
      <c r="AN34" s="282"/>
      <c r="AO34" s="282"/>
      <c r="AP34" s="282"/>
      <c r="AQ34" s="282"/>
      <c r="AR34" s="282"/>
      <c r="AS34" s="282"/>
      <c r="AT34" s="282"/>
      <c r="AU34" s="282"/>
      <c r="AV34" s="282"/>
      <c r="AW34" s="282"/>
      <c r="AX34" s="282"/>
      <c r="AY34" s="282"/>
      <c r="AZ34" s="282"/>
      <c r="BA34" s="282"/>
      <c r="BB34" s="282"/>
      <c r="BC34" s="282"/>
      <c r="BD34" s="282"/>
      <c r="BE34" s="282"/>
      <c r="BF34" s="282"/>
      <c r="BG34" s="282"/>
      <c r="BH34" s="282"/>
      <c r="BI34" s="282"/>
      <c r="BJ34" s="282"/>
      <c r="BK34" s="282"/>
      <c r="BL34" s="282"/>
      <c r="BM34" s="508" t="s">
        <v>435</v>
      </c>
      <c r="BN34" s="508"/>
      <c r="BO34" s="508"/>
      <c r="BP34" s="508"/>
      <c r="BQ34" s="508"/>
      <c r="BR34" s="508"/>
      <c r="BS34" s="157"/>
      <c r="BT34" s="157"/>
      <c r="BU34" s="157"/>
      <c r="BV34" s="157"/>
      <c r="BW34" s="157"/>
      <c r="BX34" s="157"/>
      <c r="BY34" s="157"/>
      <c r="BZ34" s="157"/>
      <c r="CA34" s="157"/>
      <c r="CB34" s="157"/>
      <c r="CC34" s="157"/>
      <c r="CD34" s="157"/>
      <c r="CE34" s="157"/>
      <c r="CF34" s="157"/>
      <c r="CG34" s="157"/>
      <c r="CH34" s="157"/>
      <c r="CI34" s="157"/>
      <c r="CJ34" s="157"/>
      <c r="CK34" s="157"/>
      <c r="CL34" s="157"/>
      <c r="CM34" s="157"/>
      <c r="CN34" s="157"/>
      <c r="CO34" s="157"/>
      <c r="CP34" s="157"/>
      <c r="CQ34" s="157"/>
    </row>
    <row r="36" spans="33:70" ht="12.75">
      <c r="AG36" s="508"/>
      <c r="AH36" s="508"/>
      <c r="AI36" s="508"/>
      <c r="AJ36" s="508"/>
      <c r="AK36" s="508"/>
      <c r="AL36" s="508"/>
      <c r="AM36" s="508"/>
      <c r="AN36" s="508"/>
      <c r="AO36" s="508"/>
      <c r="AP36" s="508"/>
      <c r="AQ36" s="508"/>
      <c r="AR36" s="508"/>
      <c r="AS36" s="508"/>
      <c r="AT36" s="508"/>
      <c r="AU36" s="508"/>
      <c r="AV36" s="508"/>
      <c r="AW36" s="508"/>
      <c r="AX36" s="508"/>
      <c r="AY36" s="508"/>
      <c r="AZ36" s="508"/>
      <c r="BA36" s="508"/>
      <c r="BB36" s="508"/>
      <c r="BC36" s="508"/>
      <c r="BD36" s="508"/>
      <c r="BE36" s="508"/>
      <c r="BF36" s="508"/>
      <c r="BG36" s="508"/>
      <c r="BH36" s="508"/>
      <c r="BI36" s="508"/>
      <c r="BJ36" s="508"/>
      <c r="BK36" s="508"/>
      <c r="BL36" s="508"/>
      <c r="BM36" s="508"/>
      <c r="BN36" s="508"/>
      <c r="BO36" s="508"/>
      <c r="BP36" s="508"/>
      <c r="BQ36" s="508"/>
      <c r="BR36" s="508"/>
    </row>
  </sheetData>
  <sheetProtection/>
  <mergeCells count="184">
    <mergeCell ref="Q17:S17"/>
    <mergeCell ref="Q18:S18"/>
    <mergeCell ref="K17:L17"/>
    <mergeCell ref="M18:N18"/>
    <mergeCell ref="M19:N19"/>
    <mergeCell ref="T19:V19"/>
    <mergeCell ref="M17:N17"/>
    <mergeCell ref="K18:L18"/>
    <mergeCell ref="T17:V17"/>
    <mergeCell ref="BL16:BM16"/>
    <mergeCell ref="AZ19:BA19"/>
    <mergeCell ref="BC6:BE9"/>
    <mergeCell ref="AQ6:AW7"/>
    <mergeCell ref="AY8:AY15"/>
    <mergeCell ref="AT8:AV15"/>
    <mergeCell ref="BB8:BB15"/>
    <mergeCell ref="AR8:AS15"/>
    <mergeCell ref="AR18:AS18"/>
    <mergeCell ref="AR17:AS17"/>
    <mergeCell ref="BC24:BE24"/>
    <mergeCell ref="BC22:BE22"/>
    <mergeCell ref="AA18:AB18"/>
    <mergeCell ref="AC18:AD18"/>
    <mergeCell ref="AZ18:BA18"/>
    <mergeCell ref="BC19:BE19"/>
    <mergeCell ref="AR19:AS19"/>
    <mergeCell ref="AT19:AV19"/>
    <mergeCell ref="BC18:BE18"/>
    <mergeCell ref="AO18:AP18"/>
    <mergeCell ref="AE17:AF17"/>
    <mergeCell ref="AO16:AP16"/>
    <mergeCell ref="AC19:AD19"/>
    <mergeCell ref="AE19:AF19"/>
    <mergeCell ref="AI19:AJ19"/>
    <mergeCell ref="AL19:AM19"/>
    <mergeCell ref="AE18:AF18"/>
    <mergeCell ref="AL18:AM18"/>
    <mergeCell ref="AL16:AM16"/>
    <mergeCell ref="AI18:AJ18"/>
    <mergeCell ref="I16:J16"/>
    <mergeCell ref="AE8:AF15"/>
    <mergeCell ref="AQ8:AQ15"/>
    <mergeCell ref="AA8:AB9"/>
    <mergeCell ref="AG8:AG15"/>
    <mergeCell ref="AE16:AF16"/>
    <mergeCell ref="AO6:AP15"/>
    <mergeCell ref="Q16:S16"/>
    <mergeCell ref="K6:L15"/>
    <mergeCell ref="O8:O15"/>
    <mergeCell ref="BC16:BE16"/>
    <mergeCell ref="AZ16:BA16"/>
    <mergeCell ref="AR16:AS16"/>
    <mergeCell ref="AT16:AV16"/>
    <mergeCell ref="AZ17:BA17"/>
    <mergeCell ref="I19:J19"/>
    <mergeCell ref="K19:L19"/>
    <mergeCell ref="Y19:Z19"/>
    <mergeCell ref="I17:J17"/>
    <mergeCell ref="W19:X19"/>
    <mergeCell ref="I18:J18"/>
    <mergeCell ref="Q19:S19"/>
    <mergeCell ref="AA19:AB19"/>
    <mergeCell ref="AO19:AP19"/>
    <mergeCell ref="P8:P9"/>
    <mergeCell ref="T18:V18"/>
    <mergeCell ref="Y8:Z9"/>
    <mergeCell ref="AO17:AP17"/>
    <mergeCell ref="AL17:AM17"/>
    <mergeCell ref="Y18:Z18"/>
    <mergeCell ref="W17:X17"/>
    <mergeCell ref="AA17:AB17"/>
    <mergeCell ref="BS17:BT17"/>
    <mergeCell ref="BS19:BT19"/>
    <mergeCell ref="BS18:BT18"/>
    <mergeCell ref="BL17:BM17"/>
    <mergeCell ref="BF18:BG18"/>
    <mergeCell ref="BF19:BG19"/>
    <mergeCell ref="BP17:BR17"/>
    <mergeCell ref="BF17:BG17"/>
    <mergeCell ref="BL18:BM18"/>
    <mergeCell ref="BL19:BM19"/>
    <mergeCell ref="BN19:BO19"/>
    <mergeCell ref="BN17:BO17"/>
    <mergeCell ref="BP18:BR18"/>
    <mergeCell ref="BP19:BR19"/>
    <mergeCell ref="BN18:BO18"/>
    <mergeCell ref="BK6:BR7"/>
    <mergeCell ref="BP8:BR9"/>
    <mergeCell ref="AK6:AN7"/>
    <mergeCell ref="AZ8:BA9"/>
    <mergeCell ref="BF6:BJ7"/>
    <mergeCell ref="AX6:AX15"/>
    <mergeCell ref="AY6:BB7"/>
    <mergeCell ref="AW8:AW9"/>
    <mergeCell ref="BK8:BK15"/>
    <mergeCell ref="K16:L16"/>
    <mergeCell ref="T16:V16"/>
    <mergeCell ref="AH8:AH15"/>
    <mergeCell ref="AC6:AD15"/>
    <mergeCell ref="W16:X16"/>
    <mergeCell ref="AK8:AK15"/>
    <mergeCell ref="AE6:AH7"/>
    <mergeCell ref="AI16:AJ16"/>
    <mergeCell ref="M16:N16"/>
    <mergeCell ref="Q8:S9"/>
    <mergeCell ref="BN16:BO16"/>
    <mergeCell ref="Y16:Z16"/>
    <mergeCell ref="Y17:Z17"/>
    <mergeCell ref="BF16:BG16"/>
    <mergeCell ref="AC17:AD17"/>
    <mergeCell ref="AT17:AV17"/>
    <mergeCell ref="AA16:AB16"/>
    <mergeCell ref="AC16:AD16"/>
    <mergeCell ref="BC17:BE17"/>
    <mergeCell ref="AI17:AJ17"/>
    <mergeCell ref="W18:X18"/>
    <mergeCell ref="AT18:AV18"/>
    <mergeCell ref="A6:A9"/>
    <mergeCell ref="G6:J7"/>
    <mergeCell ref="B6:E7"/>
    <mergeCell ref="E8:E9"/>
    <mergeCell ref="B8:B9"/>
    <mergeCell ref="C8:C9"/>
    <mergeCell ref="G8:G15"/>
    <mergeCell ref="H8:H15"/>
    <mergeCell ref="I8:J15"/>
    <mergeCell ref="D8:D15"/>
    <mergeCell ref="F6:F15"/>
    <mergeCell ref="CP6:CP15"/>
    <mergeCell ref="CH8:CH9"/>
    <mergeCell ref="CF6:CF9"/>
    <mergeCell ref="CN6:CN15"/>
    <mergeCell ref="CO6:CO15"/>
    <mergeCell ref="BU8:BU15"/>
    <mergeCell ref="BW8:BW9"/>
    <mergeCell ref="CK16:CL16"/>
    <mergeCell ref="CK17:CL17"/>
    <mergeCell ref="CK18:CL18"/>
    <mergeCell ref="BX6:BX15"/>
    <mergeCell ref="CE8:CE15"/>
    <mergeCell ref="CC6:CC15"/>
    <mergeCell ref="BY6:CB7"/>
    <mergeCell ref="CG8:CG15"/>
    <mergeCell ref="CG6:CK7"/>
    <mergeCell ref="CK8:CK9"/>
    <mergeCell ref="BU6:BW7"/>
    <mergeCell ref="CM6:CM9"/>
    <mergeCell ref="CL6:CL9"/>
    <mergeCell ref="CD6:CE7"/>
    <mergeCell ref="CB8:CB15"/>
    <mergeCell ref="BZ8:BZ15"/>
    <mergeCell ref="BY8:BY15"/>
    <mergeCell ref="CA8:CA15"/>
    <mergeCell ref="CD8:CD15"/>
    <mergeCell ref="CJ8:CJ15"/>
    <mergeCell ref="CK19:CL19"/>
    <mergeCell ref="BS16:BT16"/>
    <mergeCell ref="BP16:BR16"/>
    <mergeCell ref="M6:S7"/>
    <mergeCell ref="M8:N15"/>
    <mergeCell ref="AL8:AM15"/>
    <mergeCell ref="W8:X15"/>
    <mergeCell ref="AI6:AJ15"/>
    <mergeCell ref="BN8:BO15"/>
    <mergeCell ref="T6:AB7"/>
    <mergeCell ref="CI8:CI15"/>
    <mergeCell ref="BJ8:BJ15"/>
    <mergeCell ref="T8:V15"/>
    <mergeCell ref="BH8:BH15"/>
    <mergeCell ref="AN8:AN15"/>
    <mergeCell ref="BV8:BV15"/>
    <mergeCell ref="BL8:BM15"/>
    <mergeCell ref="BF8:BG15"/>
    <mergeCell ref="BI8:BI9"/>
    <mergeCell ref="BS6:BT15"/>
    <mergeCell ref="BU32:CQ32"/>
    <mergeCell ref="W28:AE28"/>
    <mergeCell ref="W30:AE30"/>
    <mergeCell ref="BS30:CQ30"/>
    <mergeCell ref="AG36:BR36"/>
    <mergeCell ref="W34:AE34"/>
    <mergeCell ref="AJ28:BL28"/>
    <mergeCell ref="AG30:BP30"/>
    <mergeCell ref="BM34:BR34"/>
  </mergeCells>
  <printOptions horizontalCentered="1"/>
  <pageMargins left="0.1968503937007874" right="0.2755905511811024" top="0.2755905511811024" bottom="0.3937007874015748" header="0" footer="0"/>
  <pageSetup horizontalDpi="300" verticalDpi="300" orientation="landscape" paperSize="8" scale="125" r:id="rId2"/>
  <drawing r:id="rId1"/>
</worksheet>
</file>

<file path=xl/worksheets/sheet4.xml><?xml version="1.0" encoding="utf-8"?>
<worksheet xmlns="http://schemas.openxmlformats.org/spreadsheetml/2006/main" xmlns:r="http://schemas.openxmlformats.org/officeDocument/2006/relationships">
  <dimension ref="A2:L9"/>
  <sheetViews>
    <sheetView view="pageBreakPreview" zoomScale="60" zoomScalePageLayoutView="0" workbookViewId="0" topLeftCell="A2">
      <selection activeCell="B36" sqref="B36"/>
    </sheetView>
  </sheetViews>
  <sheetFormatPr defaultColWidth="9.00390625" defaultRowHeight="12.75"/>
  <cols>
    <col min="1" max="1" width="11.625" style="0" customWidth="1"/>
    <col min="2" max="2" width="27.75390625" style="0" customWidth="1"/>
    <col min="3" max="3" width="13.00390625" style="0" customWidth="1"/>
    <col min="4" max="4" width="19.75390625" style="0" customWidth="1"/>
    <col min="5" max="5" width="20.75390625" style="0" customWidth="1"/>
    <col min="6" max="6" width="22.125" style="0" customWidth="1"/>
    <col min="7" max="7" width="25.25390625" style="0" customWidth="1"/>
    <col min="8" max="8" width="14.125" style="0" customWidth="1"/>
    <col min="9" max="9" width="11.00390625" style="0" customWidth="1"/>
  </cols>
  <sheetData>
    <row r="1" ht="12.75" hidden="1"/>
    <row r="2" spans="1:12" ht="21" customHeight="1">
      <c r="A2" s="601" t="s">
        <v>180</v>
      </c>
      <c r="B2" s="601"/>
      <c r="C2" s="601"/>
      <c r="D2" s="601"/>
      <c r="E2" s="601"/>
      <c r="F2" s="601"/>
      <c r="G2" s="601"/>
      <c r="H2" s="601"/>
      <c r="I2" s="601"/>
      <c r="J2" s="61"/>
      <c r="K2" s="61"/>
      <c r="L2" s="61"/>
    </row>
    <row r="3" spans="1:9" ht="25.5" customHeight="1">
      <c r="A3" s="602" t="s">
        <v>181</v>
      </c>
      <c r="B3" s="602" t="s">
        <v>182</v>
      </c>
      <c r="C3" s="602" t="s">
        <v>42</v>
      </c>
      <c r="D3" s="604" t="s">
        <v>183</v>
      </c>
      <c r="E3" s="605"/>
      <c r="F3" s="602" t="s">
        <v>43</v>
      </c>
      <c r="G3" s="602" t="s">
        <v>120</v>
      </c>
      <c r="H3" s="602" t="s">
        <v>186</v>
      </c>
      <c r="I3" s="602" t="s">
        <v>1</v>
      </c>
    </row>
    <row r="4" spans="1:9" ht="45" customHeight="1">
      <c r="A4" s="603"/>
      <c r="B4" s="603"/>
      <c r="C4" s="603"/>
      <c r="D4" s="55" t="s">
        <v>184</v>
      </c>
      <c r="E4" s="55" t="s">
        <v>185</v>
      </c>
      <c r="F4" s="603"/>
      <c r="G4" s="603"/>
      <c r="H4" s="603"/>
      <c r="I4" s="603"/>
    </row>
    <row r="5" spans="1:9" ht="15.75" customHeight="1">
      <c r="A5" s="55" t="s">
        <v>190</v>
      </c>
      <c r="B5" s="56">
        <v>39</v>
      </c>
      <c r="C5" s="56"/>
      <c r="D5" s="55"/>
      <c r="E5" s="55"/>
      <c r="F5" s="56">
        <v>2</v>
      </c>
      <c r="G5" s="56"/>
      <c r="H5" s="56">
        <v>11</v>
      </c>
      <c r="I5" s="78">
        <f>SUM(B5:H5)</f>
        <v>52</v>
      </c>
    </row>
    <row r="6" spans="1:9" ht="18">
      <c r="A6" s="55" t="s">
        <v>187</v>
      </c>
      <c r="B6" s="123">
        <f>'[1]График'!CD17</f>
        <v>33</v>
      </c>
      <c r="C6" s="123">
        <f>'[1]График'!CH17</f>
        <v>6</v>
      </c>
      <c r="D6" s="55"/>
      <c r="E6" s="55"/>
      <c r="F6" s="55">
        <v>2</v>
      </c>
      <c r="G6" s="55"/>
      <c r="H6" s="55">
        <v>11</v>
      </c>
      <c r="I6" s="215">
        <f>SUM(B6:H6)</f>
        <v>52</v>
      </c>
    </row>
    <row r="7" spans="1:9" ht="18">
      <c r="A7" s="55" t="s">
        <v>188</v>
      </c>
      <c r="B7" s="123">
        <v>27</v>
      </c>
      <c r="C7" s="123">
        <v>5</v>
      </c>
      <c r="D7" s="123">
        <v>8</v>
      </c>
      <c r="E7" s="55"/>
      <c r="F7" s="55">
        <v>2</v>
      </c>
      <c r="G7" s="55"/>
      <c r="H7" s="55">
        <v>10</v>
      </c>
      <c r="I7" s="78">
        <f>SUM(B7:H7)</f>
        <v>52</v>
      </c>
    </row>
    <row r="8" spans="1:9" ht="18">
      <c r="A8" s="55" t="s">
        <v>189</v>
      </c>
      <c r="B8" s="123">
        <f>'[1]График'!CD19</f>
        <v>23</v>
      </c>
      <c r="C8" s="55"/>
      <c r="D8" s="55">
        <f>'[1]График'!CI19</f>
        <v>7</v>
      </c>
      <c r="E8" s="55">
        <v>4</v>
      </c>
      <c r="F8" s="55">
        <v>1</v>
      </c>
      <c r="G8" s="55">
        <v>6</v>
      </c>
      <c r="H8" s="55">
        <v>2</v>
      </c>
      <c r="I8" s="78">
        <f>SUM(B8:H8)</f>
        <v>43</v>
      </c>
    </row>
    <row r="9" spans="1:9" ht="18">
      <c r="A9" s="57" t="s">
        <v>1</v>
      </c>
      <c r="B9" s="78">
        <f>SUM(B5:B8)</f>
        <v>122</v>
      </c>
      <c r="C9" s="78">
        <f aca="true" t="shared" si="0" ref="C9:I9">SUM(C5:C8)</f>
        <v>11</v>
      </c>
      <c r="D9" s="78">
        <f t="shared" si="0"/>
        <v>15</v>
      </c>
      <c r="E9" s="78">
        <f t="shared" si="0"/>
        <v>4</v>
      </c>
      <c r="F9" s="78">
        <f t="shared" si="0"/>
        <v>7</v>
      </c>
      <c r="G9" s="78">
        <f t="shared" si="0"/>
        <v>6</v>
      </c>
      <c r="H9" s="78">
        <f t="shared" si="0"/>
        <v>34</v>
      </c>
      <c r="I9" s="78">
        <f t="shared" si="0"/>
        <v>199</v>
      </c>
    </row>
  </sheetData>
  <sheetProtection/>
  <mergeCells count="9">
    <mergeCell ref="A2:I2"/>
    <mergeCell ref="F3:F4"/>
    <mergeCell ref="G3:G4"/>
    <mergeCell ref="H3:H4"/>
    <mergeCell ref="I3:I4"/>
    <mergeCell ref="A3:A4"/>
    <mergeCell ref="B3:B4"/>
    <mergeCell ref="C3:C4"/>
    <mergeCell ref="D3:E3"/>
  </mergeCells>
  <printOptions/>
  <pageMargins left="0.7" right="0.7" top="0.75" bottom="0.75" header="0.3" footer="0.3"/>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FD102"/>
  <sheetViews>
    <sheetView view="pageBreakPreview" zoomScale="120" zoomScaleNormal="120" zoomScaleSheetLayoutView="120" zoomScalePageLayoutView="0" workbookViewId="0" topLeftCell="A1">
      <pane ySplit="7" topLeftCell="A8" activePane="bottomLeft" state="frozen"/>
      <selection pane="topLeft" activeCell="A1" sqref="A1"/>
      <selection pane="bottomLeft" activeCell="B23" sqref="B23"/>
    </sheetView>
  </sheetViews>
  <sheetFormatPr defaultColWidth="9.00390625" defaultRowHeight="12.75"/>
  <cols>
    <col min="1" max="1" width="11.00390625" style="0" customWidth="1"/>
    <col min="2" max="2" width="49.625" style="0" customWidth="1"/>
    <col min="3" max="3" width="11.75390625" style="0" customWidth="1"/>
    <col min="4" max="4" width="6.75390625" style="0" customWidth="1"/>
    <col min="5" max="6" width="5.75390625" style="0" customWidth="1"/>
    <col min="7" max="7" width="1.75390625" style="0" hidden="1" customWidth="1"/>
    <col min="8" max="8" width="4.00390625" style="0" customWidth="1"/>
    <col min="9" max="9" width="3.625" style="0" customWidth="1"/>
    <col min="10" max="10" width="8.25390625" style="0" customWidth="1"/>
    <col min="11" max="11" width="6.75390625" style="0" customWidth="1"/>
    <col min="12" max="14" width="5.75390625" style="0" customWidth="1"/>
    <col min="15" max="15" width="6.125" style="0" customWidth="1"/>
    <col min="16" max="18" width="5.75390625" style="0" customWidth="1"/>
    <col min="19" max="19" width="6.00390625" style="0" customWidth="1"/>
    <col min="20" max="20" width="5.875" style="0" customWidth="1"/>
    <col min="21" max="21" width="5.75390625" style="0" customWidth="1"/>
    <col min="22" max="22" width="9.25390625" style="0" customWidth="1"/>
  </cols>
  <sheetData>
    <row r="1" spans="1:19" ht="16.5" customHeight="1">
      <c r="A1" s="633" t="s">
        <v>296</v>
      </c>
      <c r="B1" s="634"/>
      <c r="C1" s="634"/>
      <c r="D1" s="634"/>
      <c r="E1" s="634"/>
      <c r="F1" s="634"/>
      <c r="G1" s="634"/>
      <c r="H1" s="634"/>
      <c r="I1" s="634"/>
      <c r="J1" s="634"/>
      <c r="K1" s="634"/>
      <c r="L1" s="634"/>
      <c r="M1" s="634"/>
      <c r="N1" s="634"/>
      <c r="O1" s="634"/>
      <c r="P1" s="634"/>
      <c r="Q1" s="634"/>
      <c r="R1" s="634"/>
      <c r="S1" s="634"/>
    </row>
    <row r="2" spans="1:20" s="2" customFormat="1" ht="10.5" customHeight="1">
      <c r="A2" s="638" t="s">
        <v>0</v>
      </c>
      <c r="B2" s="641" t="s">
        <v>191</v>
      </c>
      <c r="C2" s="619" t="s">
        <v>68</v>
      </c>
      <c r="D2" s="644" t="s">
        <v>69</v>
      </c>
      <c r="E2" s="645"/>
      <c r="F2" s="645"/>
      <c r="G2" s="645"/>
      <c r="H2" s="645"/>
      <c r="I2" s="645"/>
      <c r="J2" s="645"/>
      <c r="K2" s="646"/>
      <c r="L2" s="644" t="s">
        <v>238</v>
      </c>
      <c r="M2" s="645"/>
      <c r="N2" s="645"/>
      <c r="O2" s="645"/>
      <c r="P2" s="645"/>
      <c r="Q2" s="645"/>
      <c r="R2" s="645"/>
      <c r="S2" s="645"/>
      <c r="T2" s="286"/>
    </row>
    <row r="3" spans="1:20" s="2" customFormat="1" ht="9.75" customHeight="1">
      <c r="A3" s="639"/>
      <c r="B3" s="642"/>
      <c r="C3" s="620"/>
      <c r="D3" s="619" t="s">
        <v>192</v>
      </c>
      <c r="E3" s="635" t="s">
        <v>239</v>
      </c>
      <c r="F3" s="649" t="s">
        <v>70</v>
      </c>
      <c r="G3" s="650"/>
      <c r="H3" s="650"/>
      <c r="I3" s="650"/>
      <c r="J3" s="650"/>
      <c r="K3" s="651"/>
      <c r="L3" s="647"/>
      <c r="M3" s="648"/>
      <c r="N3" s="648"/>
      <c r="O3" s="648"/>
      <c r="P3" s="648"/>
      <c r="Q3" s="648"/>
      <c r="R3" s="648"/>
      <c r="S3" s="648"/>
      <c r="T3" s="287"/>
    </row>
    <row r="4" spans="1:20" s="2" customFormat="1" ht="9" customHeight="1">
      <c r="A4" s="639"/>
      <c r="B4" s="642"/>
      <c r="C4" s="620"/>
      <c r="D4" s="620"/>
      <c r="E4" s="636"/>
      <c r="F4" s="619" t="s">
        <v>193</v>
      </c>
      <c r="G4" s="479" t="s">
        <v>453</v>
      </c>
      <c r="H4" s="480"/>
      <c r="I4" s="480"/>
      <c r="J4" s="480"/>
      <c r="K4" s="481"/>
      <c r="L4" s="631" t="s">
        <v>52</v>
      </c>
      <c r="M4" s="632"/>
      <c r="N4" s="622" t="s">
        <v>53</v>
      </c>
      <c r="O4" s="623"/>
      <c r="P4" s="622" t="s">
        <v>54</v>
      </c>
      <c r="Q4" s="623"/>
      <c r="R4" s="622" t="s">
        <v>55</v>
      </c>
      <c r="S4" s="624"/>
      <c r="T4" s="288"/>
    </row>
    <row r="5" spans="1:20" s="2" customFormat="1" ht="12" customHeight="1">
      <c r="A5" s="639"/>
      <c r="B5" s="642"/>
      <c r="C5" s="620"/>
      <c r="D5" s="620"/>
      <c r="E5" s="636"/>
      <c r="F5" s="620"/>
      <c r="G5" s="625" t="s">
        <v>71</v>
      </c>
      <c r="H5" s="609" t="s">
        <v>451</v>
      </c>
      <c r="I5" s="609" t="s">
        <v>452</v>
      </c>
      <c r="J5" s="635" t="s">
        <v>235</v>
      </c>
      <c r="K5" s="628" t="s">
        <v>72</v>
      </c>
      <c r="L5" s="17" t="s">
        <v>73</v>
      </c>
      <c r="M5" s="17" t="s">
        <v>74</v>
      </c>
      <c r="N5" s="17" t="s">
        <v>75</v>
      </c>
      <c r="O5" s="17" t="s">
        <v>76</v>
      </c>
      <c r="P5" s="58" t="s">
        <v>77</v>
      </c>
      <c r="Q5" s="58" t="s">
        <v>78</v>
      </c>
      <c r="R5" s="58" t="s">
        <v>79</v>
      </c>
      <c r="S5" s="60" t="s">
        <v>426</v>
      </c>
      <c r="T5" s="288"/>
    </row>
    <row r="6" spans="1:20" s="2" customFormat="1" ht="9.75" customHeight="1">
      <c r="A6" s="639"/>
      <c r="B6" s="642"/>
      <c r="C6" s="620"/>
      <c r="D6" s="620"/>
      <c r="E6" s="636"/>
      <c r="F6" s="620"/>
      <c r="G6" s="626"/>
      <c r="H6" s="610"/>
      <c r="I6" s="610"/>
      <c r="J6" s="636"/>
      <c r="K6" s="629"/>
      <c r="L6" s="53" t="s">
        <v>56</v>
      </c>
      <c r="M6" s="53" t="s">
        <v>56</v>
      </c>
      <c r="N6" s="53" t="s">
        <v>56</v>
      </c>
      <c r="O6" s="53" t="s">
        <v>56</v>
      </c>
      <c r="P6" s="53" t="s">
        <v>56</v>
      </c>
      <c r="Q6" s="53" t="s">
        <v>56</v>
      </c>
      <c r="R6" s="53" t="s">
        <v>56</v>
      </c>
      <c r="S6" s="1" t="s">
        <v>56</v>
      </c>
      <c r="T6" s="288"/>
    </row>
    <row r="7" spans="1:20" s="2" customFormat="1" ht="27" customHeight="1">
      <c r="A7" s="640"/>
      <c r="B7" s="643"/>
      <c r="C7" s="621"/>
      <c r="D7" s="621"/>
      <c r="E7" s="637"/>
      <c r="F7" s="621"/>
      <c r="G7" s="627"/>
      <c r="H7" s="611"/>
      <c r="I7" s="611"/>
      <c r="J7" s="637"/>
      <c r="K7" s="630"/>
      <c r="L7" s="121">
        <v>17</v>
      </c>
      <c r="M7" s="121">
        <v>22</v>
      </c>
      <c r="N7" s="121">
        <v>14</v>
      </c>
      <c r="O7" s="121">
        <v>19</v>
      </c>
      <c r="P7" s="121">
        <v>11</v>
      </c>
      <c r="Q7" s="121">
        <v>16</v>
      </c>
      <c r="R7" s="121">
        <v>23</v>
      </c>
      <c r="S7" s="122"/>
      <c r="T7" s="288"/>
    </row>
    <row r="8" spans="1:20" s="3" customFormat="1" ht="9.75" customHeight="1">
      <c r="A8" s="84">
        <v>1</v>
      </c>
      <c r="B8" s="85"/>
      <c r="C8" s="85">
        <v>3</v>
      </c>
      <c r="D8" s="85">
        <v>4</v>
      </c>
      <c r="E8" s="85">
        <v>5</v>
      </c>
      <c r="F8" s="85">
        <v>6</v>
      </c>
      <c r="G8" s="85">
        <v>7</v>
      </c>
      <c r="H8" s="85"/>
      <c r="I8" s="85"/>
      <c r="J8" s="85">
        <v>7</v>
      </c>
      <c r="K8" s="86" t="s">
        <v>240</v>
      </c>
      <c r="L8" s="87">
        <v>9</v>
      </c>
      <c r="M8" s="87">
        <v>10</v>
      </c>
      <c r="N8" s="87">
        <v>11</v>
      </c>
      <c r="O8" s="87">
        <v>12</v>
      </c>
      <c r="P8" s="87">
        <v>13</v>
      </c>
      <c r="Q8" s="87">
        <v>14</v>
      </c>
      <c r="R8" s="87">
        <v>15</v>
      </c>
      <c r="S8" s="85">
        <v>16</v>
      </c>
      <c r="T8" s="199"/>
    </row>
    <row r="9" spans="1:20" s="79" customFormat="1" ht="9.75" customHeight="1">
      <c r="A9" s="289" t="s">
        <v>80</v>
      </c>
      <c r="B9" s="290" t="s">
        <v>81</v>
      </c>
      <c r="C9" s="431" t="s">
        <v>470</v>
      </c>
      <c r="D9" s="291">
        <f>D10+D21+D26</f>
        <v>2050</v>
      </c>
      <c r="E9" s="291">
        <f>E10+E21+E26</f>
        <v>683</v>
      </c>
      <c r="F9" s="292">
        <f>F10+F21+F26</f>
        <v>1404</v>
      </c>
      <c r="G9" s="292" t="e">
        <f>G10+G20</f>
        <v>#REF!</v>
      </c>
      <c r="H9" s="292"/>
      <c r="I9" s="292"/>
      <c r="J9" s="292">
        <f>J10+J21+J26</f>
        <v>638</v>
      </c>
      <c r="K9" s="293"/>
      <c r="L9" s="292">
        <f>L10+L21+L26</f>
        <v>588</v>
      </c>
      <c r="M9" s="292">
        <f>M10+M21+M26</f>
        <v>779</v>
      </c>
      <c r="N9" s="294"/>
      <c r="O9" s="294"/>
      <c r="P9" s="294"/>
      <c r="Q9" s="294"/>
      <c r="R9" s="294"/>
      <c r="S9" s="295"/>
      <c r="T9" s="295"/>
    </row>
    <row r="10" spans="1:22" s="3" customFormat="1" ht="9.75" customHeight="1">
      <c r="A10" s="296" t="s">
        <v>313</v>
      </c>
      <c r="B10" s="297" t="s">
        <v>317</v>
      </c>
      <c r="C10" s="298" t="s">
        <v>440</v>
      </c>
      <c r="D10" s="299">
        <f>SUM(D11:D20)</f>
        <v>1320</v>
      </c>
      <c r="E10" s="299">
        <f>SUM(E11:E20)</f>
        <v>440</v>
      </c>
      <c r="F10" s="300">
        <f>SUM(F11:F20)</f>
        <v>880</v>
      </c>
      <c r="G10" s="300" t="e">
        <f>N10+#REF!</f>
        <v>#REF!</v>
      </c>
      <c r="H10" s="300"/>
      <c r="I10" s="300"/>
      <c r="J10" s="300">
        <f>SUM(J11:J20)</f>
        <v>402</v>
      </c>
      <c r="K10" s="300"/>
      <c r="L10" s="301">
        <f>SUM(L11:L20)</f>
        <v>384</v>
      </c>
      <c r="M10" s="301">
        <f>SUM(M11:M20)</f>
        <v>496</v>
      </c>
      <c r="N10" s="302"/>
      <c r="O10" s="302"/>
      <c r="P10" s="302"/>
      <c r="Q10" s="302"/>
      <c r="R10" s="302"/>
      <c r="S10" s="303"/>
      <c r="T10" s="303"/>
      <c r="U10" s="79"/>
      <c r="V10" s="79"/>
    </row>
    <row r="11" spans="1:22" s="3" customFormat="1" ht="9.75" customHeight="1">
      <c r="A11" s="218" t="s">
        <v>301</v>
      </c>
      <c r="B11" s="174" t="s">
        <v>469</v>
      </c>
      <c r="C11" s="219" t="s">
        <v>271</v>
      </c>
      <c r="D11" s="127">
        <v>117</v>
      </c>
      <c r="E11" s="127">
        <v>39</v>
      </c>
      <c r="F11" s="216">
        <v>78</v>
      </c>
      <c r="G11" s="216"/>
      <c r="H11" s="216"/>
      <c r="I11" s="216"/>
      <c r="J11" s="216">
        <v>43</v>
      </c>
      <c r="K11" s="217"/>
      <c r="L11" s="128">
        <v>34</v>
      </c>
      <c r="M11" s="128">
        <v>44</v>
      </c>
      <c r="N11" s="128"/>
      <c r="O11" s="128"/>
      <c r="P11" s="128"/>
      <c r="Q11" s="128"/>
      <c r="R11" s="128"/>
      <c r="S11" s="129"/>
      <c r="T11" s="199" t="s">
        <v>288</v>
      </c>
      <c r="U11" s="79"/>
      <c r="V11" s="79"/>
    </row>
    <row r="12" spans="1:22" s="3" customFormat="1" ht="9.75" customHeight="1">
      <c r="A12" s="218" t="s">
        <v>303</v>
      </c>
      <c r="B12" s="174" t="s">
        <v>59</v>
      </c>
      <c r="C12" s="219" t="s">
        <v>446</v>
      </c>
      <c r="D12" s="127">
        <v>175</v>
      </c>
      <c r="E12" s="127">
        <v>58</v>
      </c>
      <c r="F12" s="216">
        <v>117</v>
      </c>
      <c r="G12" s="216"/>
      <c r="H12" s="216"/>
      <c r="I12" s="216"/>
      <c r="J12" s="216">
        <v>23</v>
      </c>
      <c r="K12" s="217"/>
      <c r="L12" s="128">
        <v>51</v>
      </c>
      <c r="M12" s="128">
        <v>66</v>
      </c>
      <c r="N12" s="128"/>
      <c r="O12" s="128"/>
      <c r="P12" s="128"/>
      <c r="Q12" s="128"/>
      <c r="R12" s="128"/>
      <c r="S12" s="129"/>
      <c r="T12" s="199" t="s">
        <v>289</v>
      </c>
      <c r="U12" s="79"/>
      <c r="V12" s="79"/>
    </row>
    <row r="13" spans="1:22" s="3" customFormat="1" ht="9.75" customHeight="1">
      <c r="A13" s="218" t="s">
        <v>305</v>
      </c>
      <c r="B13" s="174" t="s">
        <v>4</v>
      </c>
      <c r="C13" s="220" t="s">
        <v>304</v>
      </c>
      <c r="D13" s="127">
        <f aca="true" t="shared" si="0" ref="D13:D20">E13+F13</f>
        <v>176</v>
      </c>
      <c r="E13" s="127">
        <v>59</v>
      </c>
      <c r="F13" s="216">
        <f>L13+M13</f>
        <v>117</v>
      </c>
      <c r="G13" s="216"/>
      <c r="H13" s="216"/>
      <c r="I13" s="216"/>
      <c r="J13" s="216">
        <v>115</v>
      </c>
      <c r="K13" s="217"/>
      <c r="L13" s="128">
        <v>51</v>
      </c>
      <c r="M13" s="128">
        <v>66</v>
      </c>
      <c r="N13" s="128"/>
      <c r="O13" s="128"/>
      <c r="P13" s="128"/>
      <c r="Q13" s="128"/>
      <c r="R13" s="128"/>
      <c r="S13" s="129"/>
      <c r="T13" s="199" t="s">
        <v>289</v>
      </c>
      <c r="U13" s="79"/>
      <c r="V13" s="79"/>
    </row>
    <row r="14" spans="1:22" s="3" customFormat="1" ht="9.75" customHeight="1">
      <c r="A14" s="218" t="s">
        <v>306</v>
      </c>
      <c r="B14" s="174" t="s">
        <v>24</v>
      </c>
      <c r="C14" s="219" t="s">
        <v>272</v>
      </c>
      <c r="D14" s="127">
        <f t="shared" si="0"/>
        <v>176</v>
      </c>
      <c r="E14" s="127">
        <v>59</v>
      </c>
      <c r="F14" s="216">
        <v>117</v>
      </c>
      <c r="G14" s="216"/>
      <c r="H14" s="216"/>
      <c r="I14" s="216"/>
      <c r="J14" s="216">
        <v>20</v>
      </c>
      <c r="K14" s="217"/>
      <c r="L14" s="128">
        <v>51</v>
      </c>
      <c r="M14" s="128">
        <v>66</v>
      </c>
      <c r="N14" s="128"/>
      <c r="O14" s="128"/>
      <c r="P14" s="128"/>
      <c r="Q14" s="128"/>
      <c r="R14" s="128"/>
      <c r="S14" s="129"/>
      <c r="T14" s="199" t="s">
        <v>289</v>
      </c>
      <c r="U14" s="79"/>
      <c r="V14" s="79"/>
    </row>
    <row r="15" spans="1:22" s="3" customFormat="1" ht="9.75" customHeight="1">
      <c r="A15" s="218" t="s">
        <v>307</v>
      </c>
      <c r="B15" s="174" t="s">
        <v>60</v>
      </c>
      <c r="C15" s="219" t="s">
        <v>272</v>
      </c>
      <c r="D15" s="127">
        <f t="shared" si="0"/>
        <v>162</v>
      </c>
      <c r="E15" s="127">
        <v>54</v>
      </c>
      <c r="F15" s="216">
        <v>108</v>
      </c>
      <c r="G15" s="216"/>
      <c r="H15" s="216"/>
      <c r="I15" s="216"/>
      <c r="J15" s="216">
        <v>20</v>
      </c>
      <c r="K15" s="217"/>
      <c r="L15" s="128">
        <v>34</v>
      </c>
      <c r="M15" s="128">
        <v>74</v>
      </c>
      <c r="N15" s="128"/>
      <c r="O15" s="128"/>
      <c r="P15" s="128"/>
      <c r="Q15" s="128"/>
      <c r="R15" s="128"/>
      <c r="S15" s="129"/>
      <c r="T15" s="199" t="s">
        <v>289</v>
      </c>
      <c r="U15" s="79"/>
      <c r="V15" s="79"/>
    </row>
    <row r="16" spans="1:22" s="3" customFormat="1" ht="9.75" customHeight="1">
      <c r="A16" s="218" t="s">
        <v>314</v>
      </c>
      <c r="B16" s="174" t="s">
        <v>61</v>
      </c>
      <c r="C16" s="220" t="s">
        <v>445</v>
      </c>
      <c r="D16" s="127">
        <f t="shared" si="0"/>
        <v>117</v>
      </c>
      <c r="E16" s="127">
        <v>39</v>
      </c>
      <c r="F16" s="216">
        <f>L16+M16</f>
        <v>78</v>
      </c>
      <c r="G16" s="216"/>
      <c r="H16" s="216"/>
      <c r="I16" s="216"/>
      <c r="J16" s="216">
        <v>24</v>
      </c>
      <c r="K16" s="217"/>
      <c r="L16" s="128">
        <v>78</v>
      </c>
      <c r="M16" s="128"/>
      <c r="N16" s="128"/>
      <c r="O16" s="128"/>
      <c r="P16" s="128"/>
      <c r="Q16" s="128"/>
      <c r="R16" s="128"/>
      <c r="S16" s="129"/>
      <c r="T16" s="199" t="s">
        <v>447</v>
      </c>
      <c r="U16" s="79"/>
      <c r="V16" s="79"/>
    </row>
    <row r="17" spans="1:22" s="3" customFormat="1" ht="9.75" customHeight="1">
      <c r="A17" s="218" t="s">
        <v>308</v>
      </c>
      <c r="B17" s="174" t="s">
        <v>62</v>
      </c>
      <c r="C17" s="219" t="s">
        <v>272</v>
      </c>
      <c r="D17" s="127">
        <f t="shared" si="0"/>
        <v>58</v>
      </c>
      <c r="E17" s="127">
        <v>19</v>
      </c>
      <c r="F17" s="216">
        <v>39</v>
      </c>
      <c r="G17" s="216"/>
      <c r="H17" s="216"/>
      <c r="I17" s="216"/>
      <c r="J17" s="216">
        <v>9</v>
      </c>
      <c r="K17" s="217"/>
      <c r="L17" s="128"/>
      <c r="M17" s="128">
        <v>39</v>
      </c>
      <c r="N17" s="128"/>
      <c r="O17" s="128"/>
      <c r="P17" s="128"/>
      <c r="Q17" s="128"/>
      <c r="R17" s="128"/>
      <c r="S17" s="129"/>
      <c r="T17" s="199" t="s">
        <v>289</v>
      </c>
      <c r="U17" s="79"/>
      <c r="V17" s="79"/>
    </row>
    <row r="18" spans="1:22" s="3" customFormat="1" ht="9.75" customHeight="1">
      <c r="A18" s="218" t="s">
        <v>309</v>
      </c>
      <c r="B18" s="174" t="s">
        <v>310</v>
      </c>
      <c r="C18" s="220" t="s">
        <v>304</v>
      </c>
      <c r="D18" s="127">
        <f t="shared" si="0"/>
        <v>58</v>
      </c>
      <c r="E18" s="127">
        <v>19</v>
      </c>
      <c r="F18" s="216">
        <v>39</v>
      </c>
      <c r="G18" s="216"/>
      <c r="H18" s="216"/>
      <c r="I18" s="216"/>
      <c r="J18" s="216">
        <v>9</v>
      </c>
      <c r="K18" s="217"/>
      <c r="L18" s="128"/>
      <c r="M18" s="128">
        <v>39</v>
      </c>
      <c r="N18" s="128"/>
      <c r="O18" s="128"/>
      <c r="P18" s="128"/>
      <c r="Q18" s="128"/>
      <c r="R18" s="128"/>
      <c r="S18" s="129"/>
      <c r="T18" s="199" t="s">
        <v>289</v>
      </c>
      <c r="U18" s="79"/>
      <c r="V18" s="79"/>
    </row>
    <row r="19" spans="1:22" s="3" customFormat="1" ht="9.75" customHeight="1">
      <c r="A19" s="218" t="s">
        <v>311</v>
      </c>
      <c r="B19" s="174" t="s">
        <v>5</v>
      </c>
      <c r="C19" s="220" t="s">
        <v>304</v>
      </c>
      <c r="D19" s="127">
        <f t="shared" si="0"/>
        <v>176</v>
      </c>
      <c r="E19" s="127">
        <v>59</v>
      </c>
      <c r="F19" s="216">
        <f>L19+M19</f>
        <v>117</v>
      </c>
      <c r="G19" s="216"/>
      <c r="H19" s="216"/>
      <c r="I19" s="216"/>
      <c r="J19" s="216">
        <v>113</v>
      </c>
      <c r="K19" s="217"/>
      <c r="L19" s="128">
        <v>51</v>
      </c>
      <c r="M19" s="128">
        <v>66</v>
      </c>
      <c r="N19" s="128"/>
      <c r="O19" s="128"/>
      <c r="P19" s="128"/>
      <c r="Q19" s="128"/>
      <c r="R19" s="128"/>
      <c r="S19" s="129"/>
      <c r="T19" s="199" t="s">
        <v>289</v>
      </c>
      <c r="U19" s="79"/>
      <c r="V19" s="79"/>
    </row>
    <row r="20" spans="1:20" s="79" customFormat="1" ht="9.75" customHeight="1">
      <c r="A20" s="218" t="s">
        <v>320</v>
      </c>
      <c r="B20" s="174" t="s">
        <v>63</v>
      </c>
      <c r="C20" s="219" t="s">
        <v>446</v>
      </c>
      <c r="D20" s="127">
        <f t="shared" si="0"/>
        <v>105</v>
      </c>
      <c r="E20" s="127">
        <v>35</v>
      </c>
      <c r="F20" s="216">
        <f>L20+M20</f>
        <v>70</v>
      </c>
      <c r="G20" s="216"/>
      <c r="H20" s="216"/>
      <c r="I20" s="216"/>
      <c r="J20" s="216">
        <v>26</v>
      </c>
      <c r="K20" s="217"/>
      <c r="L20" s="128">
        <v>34</v>
      </c>
      <c r="M20" s="128">
        <v>36</v>
      </c>
      <c r="N20" s="128"/>
      <c r="O20" s="128"/>
      <c r="P20" s="128"/>
      <c r="Q20" s="128"/>
      <c r="R20" s="128"/>
      <c r="S20" s="129"/>
      <c r="T20" s="199" t="s">
        <v>289</v>
      </c>
    </row>
    <row r="21" spans="1:22" s="3" customFormat="1" ht="9.75" customHeight="1">
      <c r="A21" s="304"/>
      <c r="B21" s="297" t="s">
        <v>244</v>
      </c>
      <c r="C21" s="305" t="s">
        <v>441</v>
      </c>
      <c r="D21" s="306">
        <f>SUM(D22:D24)</f>
        <v>676</v>
      </c>
      <c r="E21" s="306">
        <f>SUM(E22:E24)</f>
        <v>225</v>
      </c>
      <c r="F21" s="307">
        <v>488</v>
      </c>
      <c r="G21" s="307" t="e">
        <f>N21+#REF!</f>
        <v>#REF!</v>
      </c>
      <c r="H21" s="307"/>
      <c r="I21" s="307"/>
      <c r="J21" s="307">
        <f>SUM(J22:J24)</f>
        <v>216</v>
      </c>
      <c r="K21" s="307"/>
      <c r="L21" s="308">
        <f>SUM(L22:L24)</f>
        <v>204</v>
      </c>
      <c r="M21" s="308">
        <f>SUM(M22:M24)</f>
        <v>247</v>
      </c>
      <c r="N21" s="309"/>
      <c r="O21" s="309"/>
      <c r="P21" s="309"/>
      <c r="Q21" s="309"/>
      <c r="R21" s="309"/>
      <c r="S21" s="310"/>
      <c r="T21" s="310"/>
      <c r="U21" s="79"/>
      <c r="V21" s="79"/>
    </row>
    <row r="22" spans="1:22" s="3" customFormat="1" ht="9.75" customHeight="1">
      <c r="A22" s="218" t="s">
        <v>321</v>
      </c>
      <c r="B22" s="174" t="s">
        <v>14</v>
      </c>
      <c r="C22" s="219" t="s">
        <v>271</v>
      </c>
      <c r="D22" s="127">
        <f>E22+F22</f>
        <v>351</v>
      </c>
      <c r="E22" s="127">
        <v>117</v>
      </c>
      <c r="F22" s="216">
        <v>234</v>
      </c>
      <c r="G22" s="216"/>
      <c r="H22" s="216"/>
      <c r="I22" s="216"/>
      <c r="J22" s="216">
        <v>145</v>
      </c>
      <c r="K22" s="217"/>
      <c r="L22" s="128">
        <v>102</v>
      </c>
      <c r="M22" s="128">
        <v>132</v>
      </c>
      <c r="N22" s="128"/>
      <c r="O22" s="128"/>
      <c r="P22" s="128"/>
      <c r="Q22" s="128"/>
      <c r="R22" s="128"/>
      <c r="S22" s="129"/>
      <c r="T22" s="199" t="s">
        <v>288</v>
      </c>
      <c r="U22" s="79"/>
      <c r="V22" s="79"/>
    </row>
    <row r="23" spans="1:22" s="3" customFormat="1" ht="9.75" customHeight="1">
      <c r="A23" s="218" t="s">
        <v>466</v>
      </c>
      <c r="B23" s="174" t="s">
        <v>315</v>
      </c>
      <c r="C23" s="219" t="s">
        <v>272</v>
      </c>
      <c r="D23" s="127">
        <f>E23+F23</f>
        <v>150</v>
      </c>
      <c r="E23" s="127">
        <v>50</v>
      </c>
      <c r="F23" s="216">
        <v>100</v>
      </c>
      <c r="G23" s="216"/>
      <c r="H23" s="216"/>
      <c r="I23" s="216"/>
      <c r="J23" s="216">
        <v>48</v>
      </c>
      <c r="K23" s="217"/>
      <c r="L23" s="128">
        <v>51</v>
      </c>
      <c r="M23" s="128">
        <v>49</v>
      </c>
      <c r="N23" s="128"/>
      <c r="O23" s="128"/>
      <c r="P23" s="128"/>
      <c r="Q23" s="128"/>
      <c r="R23" s="128"/>
      <c r="S23" s="129"/>
      <c r="T23" s="199" t="s">
        <v>289</v>
      </c>
      <c r="U23" s="79"/>
      <c r="V23" s="79"/>
    </row>
    <row r="24" spans="1:22" s="131" customFormat="1" ht="9.75" customHeight="1">
      <c r="A24" s="218" t="s">
        <v>467</v>
      </c>
      <c r="B24" s="174" t="s">
        <v>66</v>
      </c>
      <c r="C24" s="219" t="s">
        <v>271</v>
      </c>
      <c r="D24" s="127">
        <v>175</v>
      </c>
      <c r="E24" s="127">
        <v>58</v>
      </c>
      <c r="F24" s="216">
        <v>117</v>
      </c>
      <c r="G24" s="216"/>
      <c r="H24" s="216"/>
      <c r="I24" s="216"/>
      <c r="J24" s="216">
        <v>23</v>
      </c>
      <c r="K24" s="217"/>
      <c r="L24" s="128">
        <v>51</v>
      </c>
      <c r="M24" s="128">
        <v>66</v>
      </c>
      <c r="N24" s="128"/>
      <c r="O24" s="128"/>
      <c r="P24" s="128"/>
      <c r="Q24" s="128"/>
      <c r="R24" s="128"/>
      <c r="S24" s="129"/>
      <c r="T24" s="199" t="s">
        <v>288</v>
      </c>
      <c r="U24" s="130"/>
      <c r="V24" s="130"/>
    </row>
    <row r="25" spans="1:22" s="131" customFormat="1" ht="9.75" customHeight="1">
      <c r="A25" s="218" t="s">
        <v>455</v>
      </c>
      <c r="B25" s="174" t="s">
        <v>454</v>
      </c>
      <c r="C25" s="220" t="s">
        <v>304</v>
      </c>
      <c r="D25" s="127">
        <v>56</v>
      </c>
      <c r="E25" s="127">
        <v>19</v>
      </c>
      <c r="F25" s="216">
        <v>37</v>
      </c>
      <c r="G25" s="216"/>
      <c r="H25" s="216"/>
      <c r="I25" s="216"/>
      <c r="J25" s="216">
        <v>16</v>
      </c>
      <c r="K25" s="217"/>
      <c r="L25" s="128">
        <v>17</v>
      </c>
      <c r="M25" s="128">
        <v>20</v>
      </c>
      <c r="N25" s="128"/>
      <c r="O25" s="128"/>
      <c r="P25" s="128"/>
      <c r="Q25" s="128"/>
      <c r="R25" s="128"/>
      <c r="S25" s="129"/>
      <c r="T25" s="199" t="s">
        <v>289</v>
      </c>
      <c r="U25" s="130"/>
      <c r="V25" s="130"/>
    </row>
    <row r="26" spans="1:22" s="140" customFormat="1" ht="11.25" customHeight="1">
      <c r="A26" s="304"/>
      <c r="B26" s="297" t="s">
        <v>318</v>
      </c>
      <c r="C26" s="311"/>
      <c r="D26" s="312">
        <f>D27</f>
        <v>54</v>
      </c>
      <c r="E26" s="312">
        <f>E27</f>
        <v>18</v>
      </c>
      <c r="F26" s="313">
        <f>F27</f>
        <v>36</v>
      </c>
      <c r="G26" s="313"/>
      <c r="H26" s="313"/>
      <c r="I26" s="313"/>
      <c r="J26" s="313">
        <f>J27</f>
        <v>20</v>
      </c>
      <c r="K26" s="314"/>
      <c r="L26" s="309">
        <f>L27</f>
        <v>0</v>
      </c>
      <c r="M26" s="309">
        <f>M27</f>
        <v>36</v>
      </c>
      <c r="N26" s="309"/>
      <c r="O26" s="309"/>
      <c r="P26" s="309"/>
      <c r="Q26" s="309"/>
      <c r="R26" s="309"/>
      <c r="S26" s="310"/>
      <c r="T26" s="310"/>
      <c r="U26" s="139"/>
      <c r="V26" s="139"/>
    </row>
    <row r="27" spans="1:22" s="140" customFormat="1" ht="9.75" customHeight="1">
      <c r="A27" s="218" t="s">
        <v>468</v>
      </c>
      <c r="B27" s="174" t="s">
        <v>316</v>
      </c>
      <c r="C27" s="219" t="s">
        <v>272</v>
      </c>
      <c r="D27" s="127">
        <f>E27+F27</f>
        <v>54</v>
      </c>
      <c r="E27" s="127">
        <v>18</v>
      </c>
      <c r="F27" s="216">
        <v>36</v>
      </c>
      <c r="G27" s="216"/>
      <c r="H27" s="216"/>
      <c r="I27" s="216"/>
      <c r="J27" s="216">
        <v>20</v>
      </c>
      <c r="K27" s="217"/>
      <c r="L27" s="128"/>
      <c r="M27" s="128">
        <v>36</v>
      </c>
      <c r="N27" s="128"/>
      <c r="O27" s="128"/>
      <c r="P27" s="128"/>
      <c r="Q27" s="128"/>
      <c r="R27" s="128"/>
      <c r="S27" s="129"/>
      <c r="T27" s="199" t="s">
        <v>289</v>
      </c>
      <c r="U27" s="139"/>
      <c r="V27" s="139"/>
    </row>
    <row r="28" spans="1:22" s="140" customFormat="1" ht="9.75" customHeight="1">
      <c r="A28" s="315" t="s">
        <v>7</v>
      </c>
      <c r="B28" s="316" t="s">
        <v>96</v>
      </c>
      <c r="C28" s="374" t="s">
        <v>442</v>
      </c>
      <c r="D28" s="306">
        <f>SUM(D29:D34)</f>
        <v>763.5</v>
      </c>
      <c r="E28" s="306">
        <f>SUM(E29:E34)</f>
        <v>262.5</v>
      </c>
      <c r="F28" s="306">
        <f>SUM(F29:F34)</f>
        <v>501</v>
      </c>
      <c r="G28" s="306" t="e">
        <f>#REF!-#REF!</f>
        <v>#REF!</v>
      </c>
      <c r="H28" s="306">
        <f>H29+H30+H31+H32+H33+H34</f>
        <v>30</v>
      </c>
      <c r="I28" s="306">
        <f>I29+I30+I31+I32+I33+I34</f>
        <v>15</v>
      </c>
      <c r="J28" s="306">
        <f>SUM(J29:J34)</f>
        <v>355</v>
      </c>
      <c r="K28" s="317"/>
      <c r="L28" s="308"/>
      <c r="M28" s="308"/>
      <c r="N28" s="308">
        <f aca="true" t="shared" si="1" ref="N28:S28">SUM(N29:N34)</f>
        <v>56</v>
      </c>
      <c r="O28" s="308">
        <f t="shared" si="1"/>
        <v>190</v>
      </c>
      <c r="P28" s="308">
        <f t="shared" si="1"/>
        <v>99</v>
      </c>
      <c r="Q28" s="308">
        <f t="shared" si="1"/>
        <v>64</v>
      </c>
      <c r="R28" s="308">
        <f t="shared" si="1"/>
        <v>92</v>
      </c>
      <c r="S28" s="318">
        <f t="shared" si="1"/>
        <v>0</v>
      </c>
      <c r="T28" s="310"/>
      <c r="U28" s="139"/>
      <c r="V28" s="139"/>
    </row>
    <row r="29" spans="1:123" s="146" customFormat="1" ht="9.75" customHeight="1">
      <c r="A29" s="135" t="s">
        <v>2</v>
      </c>
      <c r="B29" s="136" t="s">
        <v>10</v>
      </c>
      <c r="C29" s="126" t="s">
        <v>273</v>
      </c>
      <c r="D29" s="129">
        <f>E29+F29</f>
        <v>65</v>
      </c>
      <c r="E29" s="129">
        <v>10</v>
      </c>
      <c r="F29" s="129">
        <f>P29</f>
        <v>55</v>
      </c>
      <c r="G29" s="129" t="e">
        <f>#REF!-#REF!</f>
        <v>#REF!</v>
      </c>
      <c r="H29" s="129">
        <v>30</v>
      </c>
      <c r="I29" s="129">
        <v>15</v>
      </c>
      <c r="J29" s="129">
        <v>10</v>
      </c>
      <c r="K29" s="137"/>
      <c r="L29" s="128"/>
      <c r="M29" s="128"/>
      <c r="N29" s="128"/>
      <c r="O29" s="128"/>
      <c r="P29" s="128">
        <v>55</v>
      </c>
      <c r="Q29" s="128"/>
      <c r="R29" s="128"/>
      <c r="S29" s="129"/>
      <c r="T29" s="319" t="s">
        <v>290</v>
      </c>
      <c r="U29" s="198"/>
      <c r="V29" s="139"/>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0"/>
      <c r="BC29" s="140"/>
      <c r="BD29" s="140"/>
      <c r="BE29" s="140"/>
      <c r="BF29" s="140"/>
      <c r="BG29" s="140"/>
      <c r="BH29" s="140"/>
      <c r="BI29" s="140"/>
      <c r="BJ29" s="140"/>
      <c r="BK29" s="140"/>
      <c r="BL29" s="140"/>
      <c r="BM29" s="140"/>
      <c r="BN29" s="140"/>
      <c r="BO29" s="140"/>
      <c r="BP29" s="140"/>
      <c r="BQ29" s="140"/>
      <c r="BR29" s="140"/>
      <c r="BS29" s="140"/>
      <c r="BT29" s="140"/>
      <c r="BU29" s="140"/>
      <c r="BV29" s="140"/>
      <c r="BW29" s="140"/>
      <c r="BX29" s="140"/>
      <c r="BY29" s="140"/>
      <c r="BZ29" s="140"/>
      <c r="CA29" s="140"/>
      <c r="CB29" s="140"/>
      <c r="CC29" s="140"/>
      <c r="CD29" s="140"/>
      <c r="CE29" s="140"/>
      <c r="CF29" s="140"/>
      <c r="CG29" s="140"/>
      <c r="CH29" s="140"/>
      <c r="CI29" s="140"/>
      <c r="CJ29" s="140"/>
      <c r="CK29" s="140"/>
      <c r="CL29" s="140"/>
      <c r="CM29" s="140"/>
      <c r="CN29" s="140"/>
      <c r="CO29" s="140"/>
      <c r="CP29" s="140"/>
      <c r="CQ29" s="140"/>
      <c r="CR29" s="140"/>
      <c r="CS29" s="140"/>
      <c r="CT29" s="140"/>
      <c r="CU29" s="140"/>
      <c r="CV29" s="140"/>
      <c r="CW29" s="140"/>
      <c r="CX29" s="140"/>
      <c r="CY29" s="140"/>
      <c r="CZ29" s="140"/>
      <c r="DA29" s="140"/>
      <c r="DB29" s="140"/>
      <c r="DC29" s="140"/>
      <c r="DD29" s="140"/>
      <c r="DE29" s="140"/>
      <c r="DF29" s="140"/>
      <c r="DG29" s="140"/>
      <c r="DH29" s="140"/>
      <c r="DI29" s="140"/>
      <c r="DJ29" s="140"/>
      <c r="DK29" s="140"/>
      <c r="DL29" s="140"/>
      <c r="DM29" s="140"/>
      <c r="DN29" s="140"/>
      <c r="DO29" s="140"/>
      <c r="DP29" s="140"/>
      <c r="DQ29" s="140"/>
      <c r="DR29" s="140"/>
      <c r="DS29" s="140"/>
    </row>
    <row r="30" spans="1:22" s="140" customFormat="1" ht="9.75" customHeight="1">
      <c r="A30" s="188" t="s">
        <v>9</v>
      </c>
      <c r="B30" s="141" t="s">
        <v>24</v>
      </c>
      <c r="C30" s="126" t="s">
        <v>274</v>
      </c>
      <c r="D30" s="129">
        <f>E30+F30</f>
        <v>65</v>
      </c>
      <c r="E30" s="129">
        <v>8</v>
      </c>
      <c r="F30" s="129">
        <f>O30</f>
        <v>57</v>
      </c>
      <c r="G30" s="129" t="e">
        <f>#REF!-#REF!</f>
        <v>#REF!</v>
      </c>
      <c r="H30" s="143"/>
      <c r="I30" s="143"/>
      <c r="J30" s="143">
        <v>10</v>
      </c>
      <c r="K30" s="144"/>
      <c r="L30" s="128"/>
      <c r="M30" s="145"/>
      <c r="N30" s="128"/>
      <c r="O30" s="145">
        <v>57</v>
      </c>
      <c r="P30" s="128"/>
      <c r="Q30" s="128"/>
      <c r="R30" s="128"/>
      <c r="S30" s="129"/>
      <c r="T30" s="319" t="s">
        <v>292</v>
      </c>
      <c r="U30" s="198"/>
      <c r="V30" s="139"/>
    </row>
    <row r="31" spans="1:22" s="140" customFormat="1" ht="9.75" customHeight="1">
      <c r="A31" s="135" t="s">
        <v>3</v>
      </c>
      <c r="B31" s="136" t="s">
        <v>4</v>
      </c>
      <c r="C31" s="126" t="s">
        <v>457</v>
      </c>
      <c r="D31" s="129">
        <f>E31+F31</f>
        <v>216</v>
      </c>
      <c r="E31" s="129">
        <v>50</v>
      </c>
      <c r="F31" s="129">
        <f>N31+O31+P31+Q31+R31+S31</f>
        <v>166</v>
      </c>
      <c r="G31" s="129" t="e">
        <f>#REF!-#REF!</f>
        <v>#REF!</v>
      </c>
      <c r="H31" s="129"/>
      <c r="I31" s="129"/>
      <c r="J31" s="129">
        <v>166</v>
      </c>
      <c r="K31" s="137"/>
      <c r="L31" s="128"/>
      <c r="M31" s="128"/>
      <c r="N31" s="128">
        <v>28</v>
      </c>
      <c r="O31" s="128">
        <v>38</v>
      </c>
      <c r="P31" s="128">
        <v>22</v>
      </c>
      <c r="Q31" s="128">
        <v>32</v>
      </c>
      <c r="R31" s="128">
        <v>46</v>
      </c>
      <c r="S31" s="129"/>
      <c r="T31" s="320" t="s">
        <v>432</v>
      </c>
      <c r="U31" s="139"/>
      <c r="V31" s="139"/>
    </row>
    <row r="32" spans="1:22" s="140" customFormat="1" ht="9.75" customHeight="1">
      <c r="A32" s="147" t="s">
        <v>12</v>
      </c>
      <c r="B32" s="189" t="s">
        <v>5</v>
      </c>
      <c r="C32" s="126" t="s">
        <v>275</v>
      </c>
      <c r="D32" s="143">
        <v>332</v>
      </c>
      <c r="E32" s="143">
        <v>166</v>
      </c>
      <c r="F32" s="129">
        <f>N32+O32+P32+Q32+R32+S32</f>
        <v>166</v>
      </c>
      <c r="G32" s="129" t="e">
        <f>#REF!-#REF!</f>
        <v>#REF!</v>
      </c>
      <c r="H32" s="129"/>
      <c r="I32" s="129"/>
      <c r="J32" s="129">
        <v>154</v>
      </c>
      <c r="K32" s="137"/>
      <c r="L32" s="128"/>
      <c r="M32" s="128"/>
      <c r="N32" s="128">
        <v>28</v>
      </c>
      <c r="O32" s="128">
        <v>38</v>
      </c>
      <c r="P32" s="128">
        <v>22</v>
      </c>
      <c r="Q32" s="128">
        <v>32</v>
      </c>
      <c r="R32" s="128">
        <v>46</v>
      </c>
      <c r="S32" s="129"/>
      <c r="T32" s="320" t="s">
        <v>429</v>
      </c>
      <c r="U32" s="139"/>
      <c r="V32" s="139"/>
    </row>
    <row r="33" spans="1:123" s="177" customFormat="1" ht="11.25" customHeight="1">
      <c r="A33" s="147" t="s">
        <v>13</v>
      </c>
      <c r="B33" s="136" t="s">
        <v>253</v>
      </c>
      <c r="C33" s="126" t="s">
        <v>274</v>
      </c>
      <c r="D33" s="127">
        <f>E33+F33</f>
        <v>85.5</v>
      </c>
      <c r="E33" s="127">
        <f>F33/2</f>
        <v>28.5</v>
      </c>
      <c r="F33" s="129">
        <f>N33+O33</f>
        <v>57</v>
      </c>
      <c r="G33" s="129" t="e">
        <f>#REF!-#REF!</f>
        <v>#REF!</v>
      </c>
      <c r="H33" s="143"/>
      <c r="I33" s="143"/>
      <c r="J33" s="143">
        <v>15</v>
      </c>
      <c r="K33" s="144"/>
      <c r="L33" s="145"/>
      <c r="M33" s="145"/>
      <c r="N33" s="145"/>
      <c r="O33" s="128">
        <v>57</v>
      </c>
      <c r="P33" s="145"/>
      <c r="Q33" s="145"/>
      <c r="R33" s="128"/>
      <c r="S33" s="129"/>
      <c r="T33" s="321" t="s">
        <v>292</v>
      </c>
      <c r="U33" s="139"/>
      <c r="V33" s="139"/>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0"/>
      <c r="BC33" s="140"/>
      <c r="BD33" s="140"/>
      <c r="BE33" s="140"/>
      <c r="BF33" s="140"/>
      <c r="BG33" s="140"/>
      <c r="BH33" s="140"/>
      <c r="BI33" s="140"/>
      <c r="BJ33" s="140"/>
      <c r="BK33" s="140"/>
      <c r="BL33" s="140"/>
      <c r="BM33" s="140"/>
      <c r="BN33" s="140"/>
      <c r="BO33" s="140"/>
      <c r="BP33" s="140"/>
      <c r="BQ33" s="140"/>
      <c r="BR33" s="140"/>
      <c r="BS33" s="140"/>
      <c r="BT33" s="140"/>
      <c r="BU33" s="140"/>
      <c r="BV33" s="140"/>
      <c r="BW33" s="140"/>
      <c r="BX33" s="140"/>
      <c r="BY33" s="140"/>
      <c r="BZ33" s="140"/>
      <c r="CA33" s="140"/>
      <c r="CB33" s="140"/>
      <c r="CC33" s="140"/>
      <c r="CD33" s="140"/>
      <c r="CE33" s="140"/>
      <c r="CF33" s="140"/>
      <c r="CG33" s="140"/>
      <c r="CH33" s="140"/>
      <c r="CI33" s="140"/>
      <c r="CJ33" s="140"/>
      <c r="CK33" s="140"/>
      <c r="CL33" s="140"/>
      <c r="CM33" s="140"/>
      <c r="CN33" s="140"/>
      <c r="CO33" s="140"/>
      <c r="CP33" s="140"/>
      <c r="CQ33" s="140"/>
      <c r="CR33" s="140"/>
      <c r="CS33" s="140"/>
      <c r="CT33" s="140"/>
      <c r="CU33" s="140"/>
      <c r="CV33" s="140"/>
      <c r="CW33" s="140"/>
      <c r="CX33" s="140"/>
      <c r="CY33" s="140"/>
      <c r="CZ33" s="140"/>
      <c r="DA33" s="140"/>
      <c r="DB33" s="140"/>
      <c r="DC33" s="140"/>
      <c r="DD33" s="140"/>
      <c r="DE33" s="140"/>
      <c r="DF33" s="140"/>
      <c r="DG33" s="140"/>
      <c r="DH33" s="140"/>
      <c r="DI33" s="140"/>
      <c r="DJ33" s="140"/>
      <c r="DK33" s="140"/>
      <c r="DL33" s="140"/>
      <c r="DM33" s="140"/>
      <c r="DN33" s="140"/>
      <c r="DO33" s="140"/>
      <c r="DP33" s="140"/>
      <c r="DQ33" s="140"/>
      <c r="DR33" s="140"/>
      <c r="DS33" s="140"/>
    </row>
    <row r="34" spans="1:123" s="146" customFormat="1" ht="9.75" customHeight="1">
      <c r="A34" s="147"/>
      <c r="B34" s="149"/>
      <c r="C34" s="142"/>
      <c r="D34" s="127"/>
      <c r="E34" s="127"/>
      <c r="F34" s="148"/>
      <c r="G34" s="129"/>
      <c r="H34" s="143"/>
      <c r="I34" s="143"/>
      <c r="J34" s="143"/>
      <c r="K34" s="144"/>
      <c r="L34" s="145"/>
      <c r="M34" s="145"/>
      <c r="N34" s="145"/>
      <c r="O34" s="128"/>
      <c r="P34" s="145"/>
      <c r="Q34" s="145"/>
      <c r="R34" s="128"/>
      <c r="S34" s="129"/>
      <c r="T34" s="200"/>
      <c r="U34" s="139"/>
      <c r="V34" s="139"/>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0"/>
      <c r="BE34" s="140"/>
      <c r="BF34" s="140"/>
      <c r="BG34" s="140"/>
      <c r="BH34" s="140"/>
      <c r="BI34" s="140"/>
      <c r="BJ34" s="140"/>
      <c r="BK34" s="140"/>
      <c r="BL34" s="140"/>
      <c r="BM34" s="140"/>
      <c r="BN34" s="140"/>
      <c r="BO34" s="140"/>
      <c r="BP34" s="140"/>
      <c r="BQ34" s="140"/>
      <c r="BR34" s="140"/>
      <c r="BS34" s="140"/>
      <c r="BT34" s="140"/>
      <c r="BU34" s="140"/>
      <c r="BV34" s="140"/>
      <c r="BW34" s="140"/>
      <c r="BX34" s="140"/>
      <c r="BY34" s="140"/>
      <c r="BZ34" s="140"/>
      <c r="CA34" s="140"/>
      <c r="CB34" s="140"/>
      <c r="CC34" s="140"/>
      <c r="CD34" s="140"/>
      <c r="CE34" s="140"/>
      <c r="CF34" s="140"/>
      <c r="CG34" s="140"/>
      <c r="CH34" s="140"/>
      <c r="CI34" s="140"/>
      <c r="CJ34" s="140"/>
      <c r="CK34" s="140"/>
      <c r="CL34" s="140"/>
      <c r="CM34" s="140"/>
      <c r="CN34" s="140"/>
      <c r="CO34" s="140"/>
      <c r="CP34" s="140"/>
      <c r="CQ34" s="140"/>
      <c r="CR34" s="140"/>
      <c r="CS34" s="140"/>
      <c r="CT34" s="140"/>
      <c r="CU34" s="140"/>
      <c r="CV34" s="140"/>
      <c r="CW34" s="140"/>
      <c r="CX34" s="140"/>
      <c r="CY34" s="140"/>
      <c r="CZ34" s="140"/>
      <c r="DA34" s="140"/>
      <c r="DB34" s="140"/>
      <c r="DC34" s="140"/>
      <c r="DD34" s="140"/>
      <c r="DE34" s="140"/>
      <c r="DF34" s="140"/>
      <c r="DG34" s="140"/>
      <c r="DH34" s="140"/>
      <c r="DI34" s="140"/>
      <c r="DJ34" s="140"/>
      <c r="DK34" s="140"/>
      <c r="DL34" s="140"/>
      <c r="DM34" s="140"/>
      <c r="DN34" s="140"/>
      <c r="DO34" s="140"/>
      <c r="DP34" s="140"/>
      <c r="DQ34" s="140"/>
      <c r="DR34" s="140"/>
      <c r="DS34" s="140"/>
    </row>
    <row r="35" spans="1:123" s="146" customFormat="1" ht="9.75" customHeight="1">
      <c r="A35" s="322" t="s">
        <v>8</v>
      </c>
      <c r="B35" s="316" t="s">
        <v>97</v>
      </c>
      <c r="C35" s="375" t="s">
        <v>443</v>
      </c>
      <c r="D35" s="323">
        <f>D36+D37</f>
        <v>198</v>
      </c>
      <c r="E35" s="323">
        <f>SUM(E36:E37)</f>
        <v>66</v>
      </c>
      <c r="F35" s="323">
        <f>F36+F37</f>
        <v>132</v>
      </c>
      <c r="G35" s="318"/>
      <c r="H35" s="318"/>
      <c r="I35" s="318"/>
      <c r="J35" s="318">
        <f>SUM(J36:J37)</f>
        <v>58</v>
      </c>
      <c r="K35" s="324"/>
      <c r="L35" s="308"/>
      <c r="M35" s="325"/>
      <c r="N35" s="308">
        <f aca="true" t="shared" si="2" ref="N35:S35">SUM(N36:N37)</f>
        <v>56</v>
      </c>
      <c r="O35" s="308">
        <f t="shared" si="2"/>
        <v>76</v>
      </c>
      <c r="P35" s="308">
        <f t="shared" si="2"/>
        <v>0</v>
      </c>
      <c r="Q35" s="308">
        <f t="shared" si="2"/>
        <v>0</v>
      </c>
      <c r="R35" s="308">
        <f t="shared" si="2"/>
        <v>0</v>
      </c>
      <c r="S35" s="318">
        <f t="shared" si="2"/>
        <v>0</v>
      </c>
      <c r="T35" s="310"/>
      <c r="U35" s="139"/>
      <c r="V35" s="139"/>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0"/>
      <c r="BQ35" s="140"/>
      <c r="BR35" s="140"/>
      <c r="BS35" s="140"/>
      <c r="BT35" s="140"/>
      <c r="BU35" s="140"/>
      <c r="BV35" s="140"/>
      <c r="BW35" s="140"/>
      <c r="BX35" s="140"/>
      <c r="BY35" s="140"/>
      <c r="BZ35" s="140"/>
      <c r="CA35" s="140"/>
      <c r="CB35" s="140"/>
      <c r="CC35" s="140"/>
      <c r="CD35" s="140"/>
      <c r="CE35" s="140"/>
      <c r="CF35" s="140"/>
      <c r="CG35" s="140"/>
      <c r="CH35" s="140"/>
      <c r="CI35" s="140"/>
      <c r="CJ35" s="140"/>
      <c r="CK35" s="140"/>
      <c r="CL35" s="140"/>
      <c r="CM35" s="140"/>
      <c r="CN35" s="140"/>
      <c r="CO35" s="140"/>
      <c r="CP35" s="140"/>
      <c r="CQ35" s="140"/>
      <c r="CR35" s="140"/>
      <c r="CS35" s="140"/>
      <c r="CT35" s="140"/>
      <c r="CU35" s="140"/>
      <c r="CV35" s="140"/>
      <c r="CW35" s="140"/>
      <c r="CX35" s="140"/>
      <c r="CY35" s="140"/>
      <c r="CZ35" s="140"/>
      <c r="DA35" s="140"/>
      <c r="DB35" s="140"/>
      <c r="DC35" s="140"/>
      <c r="DD35" s="140"/>
      <c r="DE35" s="140"/>
      <c r="DF35" s="140"/>
      <c r="DG35" s="140"/>
      <c r="DH35" s="140"/>
      <c r="DI35" s="140"/>
      <c r="DJ35" s="140"/>
      <c r="DK35" s="140"/>
      <c r="DL35" s="140"/>
      <c r="DM35" s="140"/>
      <c r="DN35" s="140"/>
      <c r="DO35" s="140"/>
      <c r="DP35" s="140"/>
      <c r="DQ35" s="140"/>
      <c r="DR35" s="140"/>
      <c r="DS35" s="140"/>
    </row>
    <row r="36" spans="1:123" s="146" customFormat="1" ht="9.75" customHeight="1">
      <c r="A36" s="135" t="s">
        <v>6</v>
      </c>
      <c r="B36" s="136" t="s">
        <v>14</v>
      </c>
      <c r="C36" s="126" t="s">
        <v>276</v>
      </c>
      <c r="D36" s="129">
        <f>E36+F36</f>
        <v>84</v>
      </c>
      <c r="E36" s="129">
        <v>28</v>
      </c>
      <c r="F36" s="129">
        <f>N36</f>
        <v>56</v>
      </c>
      <c r="G36" s="129" t="e">
        <f>#REF!-#REF!</f>
        <v>#REF!</v>
      </c>
      <c r="H36" s="129"/>
      <c r="I36" s="129"/>
      <c r="J36" s="129">
        <v>20</v>
      </c>
      <c r="K36" s="137"/>
      <c r="L36" s="128"/>
      <c r="M36" s="128"/>
      <c r="N36" s="128">
        <v>56</v>
      </c>
      <c r="O36" s="128"/>
      <c r="P36" s="128"/>
      <c r="Q36" s="128"/>
      <c r="R36" s="128"/>
      <c r="S36" s="129"/>
      <c r="T36" s="319" t="s">
        <v>291</v>
      </c>
      <c r="U36" s="139"/>
      <c r="V36" s="139"/>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Q36" s="140"/>
      <c r="BR36" s="140"/>
      <c r="BS36" s="140"/>
      <c r="BT36" s="140"/>
      <c r="BU36" s="140"/>
      <c r="BV36" s="140"/>
      <c r="BW36" s="140"/>
      <c r="BX36" s="140"/>
      <c r="BY36" s="140"/>
      <c r="BZ36" s="140"/>
      <c r="CA36" s="140"/>
      <c r="CB36" s="140"/>
      <c r="CC36" s="140"/>
      <c r="CD36" s="140"/>
      <c r="CE36" s="140"/>
      <c r="CF36" s="140"/>
      <c r="CG36" s="140"/>
      <c r="CH36" s="140"/>
      <c r="CI36" s="140"/>
      <c r="CJ36" s="140"/>
      <c r="CK36" s="140"/>
      <c r="CL36" s="140"/>
      <c r="CM36" s="140"/>
      <c r="CN36" s="140"/>
      <c r="CO36" s="140"/>
      <c r="CP36" s="140"/>
      <c r="CQ36" s="140"/>
      <c r="CR36" s="140"/>
      <c r="CS36" s="140"/>
      <c r="CT36" s="140"/>
      <c r="CU36" s="140"/>
      <c r="CV36" s="140"/>
      <c r="CW36" s="140"/>
      <c r="CX36" s="140"/>
      <c r="CY36" s="140"/>
      <c r="CZ36" s="140"/>
      <c r="DA36" s="140"/>
      <c r="DB36" s="140"/>
      <c r="DC36" s="140"/>
      <c r="DD36" s="140"/>
      <c r="DE36" s="140"/>
      <c r="DF36" s="140"/>
      <c r="DG36" s="140"/>
      <c r="DH36" s="140"/>
      <c r="DI36" s="140"/>
      <c r="DJ36" s="140"/>
      <c r="DK36" s="140"/>
      <c r="DL36" s="140"/>
      <c r="DM36" s="140"/>
      <c r="DN36" s="140"/>
      <c r="DO36" s="140"/>
      <c r="DP36" s="140"/>
      <c r="DQ36" s="140"/>
      <c r="DR36" s="140"/>
      <c r="DS36" s="140"/>
    </row>
    <row r="37" spans="1:123" s="146" customFormat="1" ht="9.75" customHeight="1">
      <c r="A37" s="135" t="s">
        <v>16</v>
      </c>
      <c r="B37" s="136" t="s">
        <v>15</v>
      </c>
      <c r="C37" s="126" t="s">
        <v>274</v>
      </c>
      <c r="D37" s="129">
        <f>E37+F37</f>
        <v>114</v>
      </c>
      <c r="E37" s="129">
        <v>38</v>
      </c>
      <c r="F37" s="129">
        <f>O37</f>
        <v>76</v>
      </c>
      <c r="G37" s="129" t="e">
        <f>#REF!-#REF!</f>
        <v>#REF!</v>
      </c>
      <c r="H37" s="129"/>
      <c r="I37" s="129"/>
      <c r="J37" s="129">
        <v>38</v>
      </c>
      <c r="K37" s="137"/>
      <c r="L37" s="128"/>
      <c r="M37" s="128"/>
      <c r="N37" s="128"/>
      <c r="O37" s="128">
        <v>76</v>
      </c>
      <c r="P37" s="128"/>
      <c r="Q37" s="128"/>
      <c r="R37" s="128"/>
      <c r="S37" s="129"/>
      <c r="T37" s="129" t="s">
        <v>292</v>
      </c>
      <c r="U37" s="139"/>
      <c r="V37" s="139"/>
      <c r="W37" s="154"/>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c r="BA37" s="140"/>
      <c r="BB37" s="140"/>
      <c r="BC37" s="140"/>
      <c r="BD37" s="140"/>
      <c r="BE37" s="140"/>
      <c r="BF37" s="140"/>
      <c r="BG37" s="140"/>
      <c r="BH37" s="140"/>
      <c r="BI37" s="140"/>
      <c r="BJ37" s="140"/>
      <c r="BK37" s="140"/>
      <c r="BL37" s="140"/>
      <c r="BM37" s="140"/>
      <c r="BN37" s="140"/>
      <c r="BO37" s="140"/>
      <c r="BP37" s="140"/>
      <c r="BQ37" s="140"/>
      <c r="BR37" s="140"/>
      <c r="BS37" s="140"/>
      <c r="BT37" s="140"/>
      <c r="BU37" s="140"/>
      <c r="BV37" s="140"/>
      <c r="BW37" s="140"/>
      <c r="BX37" s="140"/>
      <c r="BY37" s="140"/>
      <c r="BZ37" s="140"/>
      <c r="CA37" s="140"/>
      <c r="CB37" s="140"/>
      <c r="CC37" s="140"/>
      <c r="CD37" s="140"/>
      <c r="CE37" s="140"/>
      <c r="CF37" s="140"/>
      <c r="CG37" s="140"/>
      <c r="CH37" s="140"/>
      <c r="CI37" s="140"/>
      <c r="CJ37" s="140"/>
      <c r="CK37" s="140"/>
      <c r="CL37" s="140"/>
      <c r="CM37" s="140"/>
      <c r="CN37" s="140"/>
      <c r="CO37" s="140"/>
      <c r="CP37" s="140"/>
      <c r="CQ37" s="140"/>
      <c r="CR37" s="140"/>
      <c r="CS37" s="140"/>
      <c r="CT37" s="140"/>
      <c r="CU37" s="140"/>
      <c r="CV37" s="140"/>
      <c r="CW37" s="140"/>
      <c r="CX37" s="140"/>
      <c r="CY37" s="140"/>
      <c r="CZ37" s="140"/>
      <c r="DA37" s="140"/>
      <c r="DB37" s="140"/>
      <c r="DC37" s="140"/>
      <c r="DD37" s="140"/>
      <c r="DE37" s="140"/>
      <c r="DF37" s="140"/>
      <c r="DG37" s="140"/>
      <c r="DH37" s="140"/>
      <c r="DI37" s="140"/>
      <c r="DJ37" s="140"/>
      <c r="DK37" s="140"/>
      <c r="DL37" s="140"/>
      <c r="DM37" s="140"/>
      <c r="DN37" s="140"/>
      <c r="DO37" s="140"/>
      <c r="DP37" s="140"/>
      <c r="DQ37" s="140"/>
      <c r="DR37" s="140"/>
      <c r="DS37" s="140"/>
    </row>
    <row r="38" spans="1:123" s="146" customFormat="1" ht="9.75" customHeight="1">
      <c r="A38" s="326" t="s">
        <v>25</v>
      </c>
      <c r="B38" s="327" t="s">
        <v>26</v>
      </c>
      <c r="C38" s="328" t="s">
        <v>434</v>
      </c>
      <c r="D38" s="329">
        <f>D39+D57</f>
        <v>3520.5</v>
      </c>
      <c r="E38" s="329">
        <f>E39+E57</f>
        <v>1165.5</v>
      </c>
      <c r="F38" s="330">
        <f>F39+F57</f>
        <v>2355</v>
      </c>
      <c r="G38" s="331" t="e">
        <f>#REF!+G39</f>
        <v>#REF!</v>
      </c>
      <c r="H38" s="331">
        <f>H39+H57</f>
        <v>505</v>
      </c>
      <c r="I38" s="331">
        <f>I39+I57</f>
        <v>288</v>
      </c>
      <c r="J38" s="329">
        <f>J39+J57</f>
        <v>788</v>
      </c>
      <c r="K38" s="331">
        <f>K39+K57</f>
        <v>40</v>
      </c>
      <c r="L38" s="332"/>
      <c r="M38" s="332"/>
      <c r="N38" s="331">
        <f aca="true" t="shared" si="3" ref="N38:S38">N39+N57</f>
        <v>392</v>
      </c>
      <c r="O38" s="331">
        <f t="shared" si="3"/>
        <v>418</v>
      </c>
      <c r="P38" s="331">
        <f t="shared" si="3"/>
        <v>297</v>
      </c>
      <c r="Q38" s="331">
        <f t="shared" si="3"/>
        <v>512</v>
      </c>
      <c r="R38" s="332">
        <f t="shared" si="3"/>
        <v>736</v>
      </c>
      <c r="S38" s="331">
        <f t="shared" si="3"/>
        <v>0</v>
      </c>
      <c r="T38" s="332"/>
      <c r="U38" s="139"/>
      <c r="V38" s="139"/>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0"/>
      <c r="BM38" s="140"/>
      <c r="BN38" s="140"/>
      <c r="BO38" s="140"/>
      <c r="BP38" s="140"/>
      <c r="BQ38" s="140"/>
      <c r="BR38" s="140"/>
      <c r="BS38" s="140"/>
      <c r="BT38" s="140"/>
      <c r="BU38" s="140"/>
      <c r="BV38" s="140"/>
      <c r="BW38" s="140"/>
      <c r="BX38" s="140"/>
      <c r="BY38" s="140"/>
      <c r="BZ38" s="140"/>
      <c r="CA38" s="140"/>
      <c r="CB38" s="140"/>
      <c r="CC38" s="140"/>
      <c r="CD38" s="140"/>
      <c r="CE38" s="140"/>
      <c r="CF38" s="140"/>
      <c r="CG38" s="140"/>
      <c r="CH38" s="140"/>
      <c r="CI38" s="140"/>
      <c r="CJ38" s="140"/>
      <c r="CK38" s="140"/>
      <c r="CL38" s="140"/>
      <c r="CM38" s="140"/>
      <c r="CN38" s="140"/>
      <c r="CO38" s="140"/>
      <c r="CP38" s="140"/>
      <c r="CQ38" s="140"/>
      <c r="CR38" s="140"/>
      <c r="CS38" s="140"/>
      <c r="CT38" s="140"/>
      <c r="CU38" s="140"/>
      <c r="CV38" s="140"/>
      <c r="CW38" s="140"/>
      <c r="CX38" s="140"/>
      <c r="CY38" s="140"/>
      <c r="CZ38" s="140"/>
      <c r="DA38" s="140"/>
      <c r="DB38" s="140"/>
      <c r="DC38" s="140"/>
      <c r="DD38" s="140"/>
      <c r="DE38" s="140"/>
      <c r="DF38" s="140"/>
      <c r="DG38" s="140"/>
      <c r="DH38" s="140"/>
      <c r="DI38" s="140"/>
      <c r="DJ38" s="140"/>
      <c r="DK38" s="140"/>
      <c r="DL38" s="140"/>
      <c r="DM38" s="140"/>
      <c r="DN38" s="140"/>
      <c r="DO38" s="140"/>
      <c r="DP38" s="140"/>
      <c r="DQ38" s="140"/>
      <c r="DR38" s="140"/>
      <c r="DS38" s="140"/>
    </row>
    <row r="39" spans="1:123" s="193" customFormat="1" ht="9.75" customHeight="1">
      <c r="A39" s="315" t="s">
        <v>27</v>
      </c>
      <c r="B39" s="333" t="s">
        <v>98</v>
      </c>
      <c r="C39" s="334" t="s">
        <v>444</v>
      </c>
      <c r="D39" s="306">
        <f>D40+D41+D42+D43+D44+D45+D46+D47+D48+D49+D50+D51+D52+D53+D54+D55+D56</f>
        <v>2078.5</v>
      </c>
      <c r="E39" s="306">
        <f>E40+E41+E42+E43+E44+E45+E46+E47+E48+E49+E50+E51+E52+E53+E54+E55+E56</f>
        <v>687.5</v>
      </c>
      <c r="F39" s="335">
        <f>F40+F41+F42+F43+F44+F45+F46+F47+F48+F49+F50+F51+F52+F53+F54+F55+F56</f>
        <v>1391</v>
      </c>
      <c r="G39" s="310" t="e">
        <f>SUM(G40:G48)</f>
        <v>#REF!</v>
      </c>
      <c r="H39" s="310">
        <f>H40+H41+H42+H43+H44+H45+H46+H47+H48+H49+H51+H52+H53+H54+H55+H56</f>
        <v>369</v>
      </c>
      <c r="I39" s="310">
        <f>I40+I41+I42+I43+I44+I45+I46+I47+I48+I49+I50+I51+I52+I53+I54+I55+I56</f>
        <v>237</v>
      </c>
      <c r="J39" s="335">
        <f>J40+J41+J42+J43+J44+J45+J46+J47+J48+J49+J50+J51+J52+J53+J54+J55+J56</f>
        <v>503</v>
      </c>
      <c r="K39" s="317">
        <f>K40+K41+K42+K43+K44+K45+K46+K47+K48+K49+K50+K51+K52+K53+K54+K55</f>
        <v>0</v>
      </c>
      <c r="L39" s="308"/>
      <c r="M39" s="308"/>
      <c r="N39" s="308">
        <f>N40+N41+N42+N43+N44+N45+N46+N47+N48+N49+N50+N51+N52+N53+N54+N55</f>
        <v>252</v>
      </c>
      <c r="O39" s="308">
        <f>O40+O41+O42+O43+O44+O45+O46+O47+O48+O49+O50+O51+O52+O53+O54+O55</f>
        <v>228</v>
      </c>
      <c r="P39" s="308">
        <f>P40+P41+P42+P43+P44+P45+P46+P47+P48+P49+P50+P51+P52+P53+P54+P55</f>
        <v>220</v>
      </c>
      <c r="Q39" s="308">
        <f>Q40+Q41+Q42+Q43+Q44+Q45+Q46+Q47+Q48+Q49+Q50+Q51+Q52+Q53+Q54+Q55</f>
        <v>208</v>
      </c>
      <c r="R39" s="308">
        <f>R40+R41+R42+R43+R44+R45+R46+R47+R48+R49+R50+R51+R52+R53+R54+R55+R56</f>
        <v>483</v>
      </c>
      <c r="S39" s="318">
        <f>S40+S41+S42+S43+S44+S45+S46+S47+S48+S49+S50+S51+S52+S53+S54+S55+S56</f>
        <v>0</v>
      </c>
      <c r="T39" s="310"/>
      <c r="U39" s="139"/>
      <c r="V39" s="139"/>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140"/>
      <c r="BB39" s="140"/>
      <c r="BC39" s="140"/>
      <c r="BD39" s="140"/>
      <c r="BE39" s="140"/>
      <c r="BF39" s="140"/>
      <c r="BG39" s="140"/>
      <c r="BH39" s="140"/>
      <c r="BI39" s="140"/>
      <c r="BJ39" s="140"/>
      <c r="BK39" s="140"/>
      <c r="BL39" s="140"/>
      <c r="BM39" s="140"/>
      <c r="BN39" s="140"/>
      <c r="BO39" s="140"/>
      <c r="BP39" s="140"/>
      <c r="BQ39" s="140"/>
      <c r="BR39" s="140"/>
      <c r="BS39" s="140"/>
      <c r="BT39" s="140"/>
      <c r="BU39" s="140"/>
      <c r="BV39" s="140"/>
      <c r="BW39" s="140"/>
      <c r="BX39" s="140"/>
      <c r="BY39" s="140"/>
      <c r="BZ39" s="140"/>
      <c r="CA39" s="140"/>
      <c r="CB39" s="140"/>
      <c r="CC39" s="140"/>
      <c r="CD39" s="140"/>
      <c r="CE39" s="140"/>
      <c r="CF39" s="140"/>
      <c r="CG39" s="140"/>
      <c r="CH39" s="140"/>
      <c r="CI39" s="140"/>
      <c r="CJ39" s="140"/>
      <c r="CK39" s="140"/>
      <c r="CL39" s="140"/>
      <c r="CM39" s="140"/>
      <c r="CN39" s="140"/>
      <c r="CO39" s="140"/>
      <c r="CP39" s="140"/>
      <c r="CQ39" s="140"/>
      <c r="CR39" s="140"/>
      <c r="CS39" s="140"/>
      <c r="CT39" s="140"/>
      <c r="CU39" s="140"/>
      <c r="CV39" s="140"/>
      <c r="CW39" s="140"/>
      <c r="CX39" s="140"/>
      <c r="CY39" s="140"/>
      <c r="CZ39" s="140"/>
      <c r="DA39" s="140"/>
      <c r="DB39" s="140"/>
      <c r="DC39" s="140"/>
      <c r="DD39" s="140"/>
      <c r="DE39" s="140"/>
      <c r="DF39" s="140"/>
      <c r="DG39" s="140"/>
      <c r="DH39" s="140"/>
      <c r="DI39" s="140"/>
      <c r="DJ39" s="140"/>
      <c r="DK39" s="140"/>
      <c r="DL39" s="140"/>
      <c r="DM39" s="140"/>
      <c r="DN39" s="140"/>
      <c r="DO39" s="140"/>
      <c r="DP39" s="140"/>
      <c r="DQ39" s="140"/>
      <c r="DR39" s="140"/>
      <c r="DS39" s="140"/>
    </row>
    <row r="40" spans="1:123" s="146" customFormat="1" ht="9.75" customHeight="1">
      <c r="A40" s="135" t="s">
        <v>28</v>
      </c>
      <c r="B40" s="136" t="s">
        <v>21</v>
      </c>
      <c r="C40" s="126" t="s">
        <v>277</v>
      </c>
      <c r="D40" s="127">
        <f>E40+F40</f>
        <v>169.5</v>
      </c>
      <c r="E40" s="127">
        <f>F40/2</f>
        <v>56.5</v>
      </c>
      <c r="F40" s="129">
        <f>N40+O40</f>
        <v>113</v>
      </c>
      <c r="G40" s="148" t="e">
        <f>#REF!-#REF!</f>
        <v>#REF!</v>
      </c>
      <c r="H40" s="148"/>
      <c r="I40" s="148"/>
      <c r="J40" s="129">
        <v>98</v>
      </c>
      <c r="K40" s="137"/>
      <c r="L40" s="128"/>
      <c r="M40" s="128"/>
      <c r="N40" s="128">
        <v>56</v>
      </c>
      <c r="O40" s="128">
        <v>57</v>
      </c>
      <c r="P40" s="128"/>
      <c r="Q40" s="128"/>
      <c r="R40" s="128"/>
      <c r="S40" s="129"/>
      <c r="T40" s="129" t="s">
        <v>292</v>
      </c>
      <c r="U40" s="139"/>
      <c r="V40" s="139"/>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0"/>
      <c r="BC40" s="140"/>
      <c r="BD40" s="140"/>
      <c r="BE40" s="140"/>
      <c r="BF40" s="140"/>
      <c r="BG40" s="140"/>
      <c r="BH40" s="140"/>
      <c r="BI40" s="140"/>
      <c r="BJ40" s="140"/>
      <c r="BK40" s="140"/>
      <c r="BL40" s="140"/>
      <c r="BM40" s="140"/>
      <c r="BN40" s="140"/>
      <c r="BO40" s="140"/>
      <c r="BP40" s="140"/>
      <c r="BQ40" s="140"/>
      <c r="BR40" s="140"/>
      <c r="BS40" s="140"/>
      <c r="BT40" s="140"/>
      <c r="BU40" s="140"/>
      <c r="BV40" s="140"/>
      <c r="BW40" s="140"/>
      <c r="BX40" s="140"/>
      <c r="BY40" s="140"/>
      <c r="BZ40" s="140"/>
      <c r="CA40" s="140"/>
      <c r="CB40" s="140"/>
      <c r="CC40" s="140"/>
      <c r="CD40" s="140"/>
      <c r="CE40" s="140"/>
      <c r="CF40" s="140"/>
      <c r="CG40" s="140"/>
      <c r="CH40" s="140"/>
      <c r="CI40" s="140"/>
      <c r="CJ40" s="140"/>
      <c r="CK40" s="140"/>
      <c r="CL40" s="140"/>
      <c r="CM40" s="140"/>
      <c r="CN40" s="140"/>
      <c r="CO40" s="140"/>
      <c r="CP40" s="140"/>
      <c r="CQ40" s="140"/>
      <c r="CR40" s="140"/>
      <c r="CS40" s="140"/>
      <c r="CT40" s="140"/>
      <c r="CU40" s="140"/>
      <c r="CV40" s="140"/>
      <c r="CW40" s="140"/>
      <c r="CX40" s="140"/>
      <c r="CY40" s="140"/>
      <c r="CZ40" s="140"/>
      <c r="DA40" s="140"/>
      <c r="DB40" s="140"/>
      <c r="DC40" s="140"/>
      <c r="DD40" s="140"/>
      <c r="DE40" s="140"/>
      <c r="DF40" s="140"/>
      <c r="DG40" s="140"/>
      <c r="DH40" s="140"/>
      <c r="DI40" s="140"/>
      <c r="DJ40" s="140"/>
      <c r="DK40" s="140"/>
      <c r="DL40" s="140"/>
      <c r="DM40" s="140"/>
      <c r="DN40" s="140"/>
      <c r="DO40" s="140"/>
      <c r="DP40" s="140"/>
      <c r="DQ40" s="140"/>
      <c r="DR40" s="140"/>
      <c r="DS40" s="140"/>
    </row>
    <row r="41" spans="1:123" s="146" customFormat="1" ht="9.75" customHeight="1">
      <c r="A41" s="147" t="s">
        <v>29</v>
      </c>
      <c r="B41" s="189" t="s">
        <v>17</v>
      </c>
      <c r="C41" s="126" t="s">
        <v>278</v>
      </c>
      <c r="D41" s="127">
        <f>E41+F41</f>
        <v>190</v>
      </c>
      <c r="E41" s="127">
        <v>63</v>
      </c>
      <c r="F41" s="129">
        <f>N41+O41</f>
        <v>127</v>
      </c>
      <c r="G41" s="148" t="e">
        <f>#REF!-#REF!</f>
        <v>#REF!</v>
      </c>
      <c r="H41" s="433"/>
      <c r="I41" s="433"/>
      <c r="J41" s="190">
        <v>52</v>
      </c>
      <c r="K41" s="191"/>
      <c r="L41" s="128"/>
      <c r="M41" s="192"/>
      <c r="N41" s="128">
        <v>70</v>
      </c>
      <c r="O41" s="192">
        <v>57</v>
      </c>
      <c r="P41" s="128"/>
      <c r="Q41" s="128"/>
      <c r="R41" s="128"/>
      <c r="S41" s="129"/>
      <c r="T41" s="129" t="s">
        <v>293</v>
      </c>
      <c r="U41" s="139"/>
      <c r="V41" s="139"/>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140"/>
      <c r="BB41" s="140"/>
      <c r="BC41" s="140"/>
      <c r="BD41" s="140"/>
      <c r="BE41" s="140"/>
      <c r="BF41" s="140"/>
      <c r="BG41" s="140"/>
      <c r="BH41" s="140"/>
      <c r="BI41" s="140"/>
      <c r="BJ41" s="140"/>
      <c r="BK41" s="140"/>
      <c r="BL41" s="140"/>
      <c r="BM41" s="140"/>
      <c r="BN41" s="140"/>
      <c r="BO41" s="140"/>
      <c r="BP41" s="140"/>
      <c r="BQ41" s="140"/>
      <c r="BR41" s="140"/>
      <c r="BS41" s="140"/>
      <c r="BT41" s="140"/>
      <c r="BU41" s="140"/>
      <c r="BV41" s="140"/>
      <c r="BW41" s="140"/>
      <c r="BX41" s="140"/>
      <c r="BY41" s="140"/>
      <c r="BZ41" s="140"/>
      <c r="CA41" s="140"/>
      <c r="CB41" s="140"/>
      <c r="CC41" s="140"/>
      <c r="CD41" s="140"/>
      <c r="CE41" s="140"/>
      <c r="CF41" s="140"/>
      <c r="CG41" s="140"/>
      <c r="CH41" s="140"/>
      <c r="CI41" s="140"/>
      <c r="CJ41" s="140"/>
      <c r="CK41" s="140"/>
      <c r="CL41" s="140"/>
      <c r="CM41" s="140"/>
      <c r="CN41" s="140"/>
      <c r="CO41" s="140"/>
      <c r="CP41" s="140"/>
      <c r="CQ41" s="140"/>
      <c r="CR41" s="140"/>
      <c r="CS41" s="140"/>
      <c r="CT41" s="140"/>
      <c r="CU41" s="140"/>
      <c r="CV41" s="140"/>
      <c r="CW41" s="140"/>
      <c r="CX41" s="140"/>
      <c r="CY41" s="140"/>
      <c r="CZ41" s="140"/>
      <c r="DA41" s="140"/>
      <c r="DB41" s="140"/>
      <c r="DC41" s="140"/>
      <c r="DD41" s="140"/>
      <c r="DE41" s="140"/>
      <c r="DF41" s="140"/>
      <c r="DG41" s="140"/>
      <c r="DH41" s="140"/>
      <c r="DI41" s="140"/>
      <c r="DJ41" s="140"/>
      <c r="DK41" s="140"/>
      <c r="DL41" s="140"/>
      <c r="DM41" s="140"/>
      <c r="DN41" s="140"/>
      <c r="DO41" s="140"/>
      <c r="DP41" s="140"/>
      <c r="DQ41" s="140"/>
      <c r="DR41" s="140"/>
      <c r="DS41" s="140"/>
    </row>
    <row r="42" spans="1:22" s="140" customFormat="1" ht="9.75" customHeight="1">
      <c r="A42" s="135" t="s">
        <v>30</v>
      </c>
      <c r="B42" s="136" t="s">
        <v>18</v>
      </c>
      <c r="C42" s="126" t="s">
        <v>278</v>
      </c>
      <c r="D42" s="127">
        <f>E42+F42</f>
        <v>190</v>
      </c>
      <c r="E42" s="127">
        <v>63</v>
      </c>
      <c r="F42" s="129">
        <f>N42+O42</f>
        <v>127</v>
      </c>
      <c r="G42" s="148" t="e">
        <f>#REF!-#REF!</f>
        <v>#REF!</v>
      </c>
      <c r="H42" s="148"/>
      <c r="I42" s="148"/>
      <c r="J42" s="129">
        <v>52</v>
      </c>
      <c r="K42" s="137"/>
      <c r="L42" s="128"/>
      <c r="M42" s="128"/>
      <c r="N42" s="128">
        <v>70</v>
      </c>
      <c r="O42" s="128">
        <v>57</v>
      </c>
      <c r="P42" s="128"/>
      <c r="Q42" s="128"/>
      <c r="R42" s="128"/>
      <c r="S42" s="129"/>
      <c r="T42" s="129" t="s">
        <v>293</v>
      </c>
      <c r="U42" s="139"/>
      <c r="V42" s="139"/>
    </row>
    <row r="43" spans="1:22" s="140" customFormat="1" ht="9.75" customHeight="1">
      <c r="A43" s="135" t="s">
        <v>31</v>
      </c>
      <c r="B43" s="136" t="s">
        <v>19</v>
      </c>
      <c r="C43" s="126" t="s">
        <v>278</v>
      </c>
      <c r="D43" s="129">
        <v>85</v>
      </c>
      <c r="E43" s="127">
        <v>28</v>
      </c>
      <c r="F43" s="129">
        <f>O43</f>
        <v>57</v>
      </c>
      <c r="G43" s="148" t="e">
        <f>#REF!-#REF!</f>
        <v>#REF!</v>
      </c>
      <c r="H43" s="148"/>
      <c r="I43" s="148"/>
      <c r="J43" s="129">
        <v>16</v>
      </c>
      <c r="K43" s="137"/>
      <c r="L43" s="128"/>
      <c r="M43" s="128"/>
      <c r="N43" s="128"/>
      <c r="O43" s="128">
        <v>57</v>
      </c>
      <c r="P43" s="128"/>
      <c r="Q43" s="128"/>
      <c r="R43" s="128"/>
      <c r="S43" s="129"/>
      <c r="T43" s="129" t="s">
        <v>293</v>
      </c>
      <c r="U43" s="139"/>
      <c r="V43" s="139"/>
    </row>
    <row r="44" spans="1:22" s="140" customFormat="1" ht="9.75" customHeight="1">
      <c r="A44" s="135" t="s">
        <v>32</v>
      </c>
      <c r="B44" s="136" t="s">
        <v>20</v>
      </c>
      <c r="C44" s="126" t="s">
        <v>279</v>
      </c>
      <c r="D44" s="127">
        <f>E44+F44</f>
        <v>79</v>
      </c>
      <c r="E44" s="127">
        <v>24</v>
      </c>
      <c r="F44" s="129">
        <f>P44</f>
        <v>55</v>
      </c>
      <c r="G44" s="148" t="e">
        <f>#REF!-#REF!</f>
        <v>#REF!</v>
      </c>
      <c r="H44" s="129">
        <v>21</v>
      </c>
      <c r="I44" s="129">
        <v>14</v>
      </c>
      <c r="J44" s="129">
        <v>20</v>
      </c>
      <c r="K44" s="129"/>
      <c r="L44" s="128"/>
      <c r="M44" s="128"/>
      <c r="N44" s="128"/>
      <c r="O44" s="128"/>
      <c r="P44" s="128">
        <v>55</v>
      </c>
      <c r="Q44" s="128"/>
      <c r="R44" s="128"/>
      <c r="S44" s="129"/>
      <c r="T44" s="129" t="s">
        <v>294</v>
      </c>
      <c r="U44" s="139"/>
      <c r="V44" s="139"/>
    </row>
    <row r="45" spans="1:22" s="140" customFormat="1" ht="9.75" customHeight="1">
      <c r="A45" s="147" t="s">
        <v>33</v>
      </c>
      <c r="B45" s="136" t="s">
        <v>125</v>
      </c>
      <c r="C45" s="126" t="s">
        <v>280</v>
      </c>
      <c r="D45" s="127">
        <f>E45+F45</f>
        <v>283</v>
      </c>
      <c r="E45" s="127">
        <v>94</v>
      </c>
      <c r="F45" s="129">
        <f>P45+Q45</f>
        <v>189</v>
      </c>
      <c r="G45" s="148" t="e">
        <f>#REF!-#REF!</f>
        <v>#REF!</v>
      </c>
      <c r="H45" s="129">
        <v>83</v>
      </c>
      <c r="I45" s="129">
        <v>43</v>
      </c>
      <c r="J45" s="129">
        <v>63</v>
      </c>
      <c r="K45" s="129"/>
      <c r="L45" s="128"/>
      <c r="M45" s="128"/>
      <c r="N45" s="128"/>
      <c r="O45" s="128"/>
      <c r="P45" s="128">
        <v>77</v>
      </c>
      <c r="Q45" s="128">
        <v>112</v>
      </c>
      <c r="R45" s="128"/>
      <c r="S45" s="129"/>
      <c r="T45" s="129" t="s">
        <v>433</v>
      </c>
      <c r="U45" s="139"/>
      <c r="V45" s="150"/>
    </row>
    <row r="46" spans="1:22" s="140" customFormat="1" ht="9.75" customHeight="1">
      <c r="A46" s="147" t="s">
        <v>34</v>
      </c>
      <c r="B46" s="136" t="s">
        <v>126</v>
      </c>
      <c r="C46" s="126" t="s">
        <v>283</v>
      </c>
      <c r="D46" s="127">
        <f>E46+F46</f>
        <v>103</v>
      </c>
      <c r="E46" s="127">
        <v>34</v>
      </c>
      <c r="F46" s="129">
        <f>R46+S46</f>
        <v>69</v>
      </c>
      <c r="G46" s="148" t="e">
        <f>#REF!-#REF!</f>
        <v>#REF!</v>
      </c>
      <c r="H46" s="129">
        <v>34</v>
      </c>
      <c r="I46" s="129">
        <v>17</v>
      </c>
      <c r="J46" s="129">
        <v>18</v>
      </c>
      <c r="K46" s="129"/>
      <c r="L46" s="128"/>
      <c r="M46" s="128"/>
      <c r="N46" s="128"/>
      <c r="O46" s="128"/>
      <c r="P46" s="128"/>
      <c r="Q46" s="128"/>
      <c r="R46" s="128">
        <v>69</v>
      </c>
      <c r="S46" s="129"/>
      <c r="T46" s="129" t="s">
        <v>458</v>
      </c>
      <c r="U46" s="139"/>
      <c r="V46" s="139"/>
    </row>
    <row r="47" spans="1:22" s="140" customFormat="1" ht="9.75" customHeight="1">
      <c r="A47" s="147" t="s">
        <v>35</v>
      </c>
      <c r="B47" s="136" t="s">
        <v>23</v>
      </c>
      <c r="C47" s="126" t="s">
        <v>281</v>
      </c>
      <c r="D47" s="129">
        <v>91</v>
      </c>
      <c r="E47" s="129">
        <v>30</v>
      </c>
      <c r="F47" s="129">
        <f>Q47</f>
        <v>61</v>
      </c>
      <c r="G47" s="148" t="e">
        <f>#REF!-#REF!</f>
        <v>#REF!</v>
      </c>
      <c r="H47" s="129">
        <v>30</v>
      </c>
      <c r="I47" s="129">
        <v>11</v>
      </c>
      <c r="J47" s="129">
        <v>20</v>
      </c>
      <c r="K47" s="129"/>
      <c r="L47" s="128"/>
      <c r="M47" s="128"/>
      <c r="N47" s="128"/>
      <c r="O47" s="128"/>
      <c r="P47" s="128"/>
      <c r="Q47" s="128">
        <v>61</v>
      </c>
      <c r="R47" s="128"/>
      <c r="S47" s="129"/>
      <c r="T47" s="129" t="s">
        <v>295</v>
      </c>
      <c r="U47" s="139"/>
      <c r="V47" s="139"/>
    </row>
    <row r="48" spans="1:22" s="140" customFormat="1" ht="9.75" customHeight="1">
      <c r="A48" s="147" t="s">
        <v>36</v>
      </c>
      <c r="B48" s="136" t="s">
        <v>22</v>
      </c>
      <c r="C48" s="126" t="s">
        <v>281</v>
      </c>
      <c r="D48" s="127">
        <f aca="true" t="shared" si="4" ref="D48:D56">E48+F48</f>
        <v>102</v>
      </c>
      <c r="E48" s="127">
        <f>F48/2</f>
        <v>34</v>
      </c>
      <c r="F48" s="129">
        <f>P48+Q48</f>
        <v>68</v>
      </c>
      <c r="G48" s="148" t="e">
        <f>#REF!-#REF!</f>
        <v>#REF!</v>
      </c>
      <c r="H48" s="129">
        <v>28</v>
      </c>
      <c r="I48" s="129">
        <v>18</v>
      </c>
      <c r="J48" s="129">
        <v>22</v>
      </c>
      <c r="K48" s="129"/>
      <c r="L48" s="128"/>
      <c r="M48" s="128"/>
      <c r="N48" s="128"/>
      <c r="O48" s="128"/>
      <c r="P48" s="128">
        <v>33</v>
      </c>
      <c r="Q48" s="128">
        <v>35</v>
      </c>
      <c r="R48" s="128"/>
      <c r="S48" s="129"/>
      <c r="T48" s="129" t="s">
        <v>295</v>
      </c>
      <c r="U48" s="139"/>
      <c r="V48" s="139"/>
    </row>
    <row r="49" spans="1:22" s="140" customFormat="1" ht="9.75" customHeight="1">
      <c r="A49" s="147" t="s">
        <v>47</v>
      </c>
      <c r="B49" s="222" t="s">
        <v>322</v>
      </c>
      <c r="C49" s="126" t="s">
        <v>460</v>
      </c>
      <c r="D49" s="127">
        <f t="shared" si="4"/>
        <v>69</v>
      </c>
      <c r="E49" s="127">
        <f>F49/2</f>
        <v>23</v>
      </c>
      <c r="F49" s="129">
        <f>R49+S49</f>
        <v>46</v>
      </c>
      <c r="G49" s="148" t="e">
        <f>#REF!-#REF!</f>
        <v>#REF!</v>
      </c>
      <c r="H49" s="129">
        <v>17</v>
      </c>
      <c r="I49" s="129">
        <v>17</v>
      </c>
      <c r="J49" s="129">
        <v>12</v>
      </c>
      <c r="K49" s="129"/>
      <c r="L49" s="128"/>
      <c r="M49" s="128"/>
      <c r="N49" s="128"/>
      <c r="O49" s="128"/>
      <c r="P49" s="128"/>
      <c r="Q49" s="128"/>
      <c r="R49" s="128">
        <v>46</v>
      </c>
      <c r="S49" s="129"/>
      <c r="T49" s="129" t="s">
        <v>459</v>
      </c>
      <c r="U49" s="139"/>
      <c r="V49" s="139"/>
    </row>
    <row r="50" spans="1:22" s="140" customFormat="1" ht="9.75" customHeight="1">
      <c r="A50" s="147" t="s">
        <v>49</v>
      </c>
      <c r="B50" s="136" t="s">
        <v>246</v>
      </c>
      <c r="C50" s="126" t="s">
        <v>460</v>
      </c>
      <c r="D50" s="127">
        <f t="shared" si="4"/>
        <v>103</v>
      </c>
      <c r="E50" s="127">
        <v>34</v>
      </c>
      <c r="F50" s="129">
        <f>R50+S50</f>
        <v>69</v>
      </c>
      <c r="G50" s="148" t="e">
        <f>#REF!-#REF!</f>
        <v>#REF!</v>
      </c>
      <c r="H50" s="129">
        <v>34</v>
      </c>
      <c r="I50" s="129">
        <v>17</v>
      </c>
      <c r="J50" s="129">
        <v>18</v>
      </c>
      <c r="K50" s="129"/>
      <c r="L50" s="128"/>
      <c r="M50" s="128"/>
      <c r="N50" s="128"/>
      <c r="O50" s="128"/>
      <c r="P50" s="128"/>
      <c r="Q50" s="128"/>
      <c r="R50" s="128">
        <v>69</v>
      </c>
      <c r="S50" s="129"/>
      <c r="T50" s="129" t="s">
        <v>459</v>
      </c>
      <c r="U50" s="139"/>
      <c r="V50" s="139"/>
    </row>
    <row r="51" spans="1:22" s="140" customFormat="1" ht="9.75" customHeight="1">
      <c r="A51" s="147" t="s">
        <v>51</v>
      </c>
      <c r="B51" s="136" t="s">
        <v>248</v>
      </c>
      <c r="C51" s="126" t="s">
        <v>283</v>
      </c>
      <c r="D51" s="127">
        <f t="shared" si="4"/>
        <v>172</v>
      </c>
      <c r="E51" s="127">
        <v>57</v>
      </c>
      <c r="F51" s="129">
        <f>R51+S51</f>
        <v>115</v>
      </c>
      <c r="G51" s="148" t="e">
        <f>#REF!-#REF!</f>
        <v>#REF!</v>
      </c>
      <c r="H51" s="129">
        <v>51</v>
      </c>
      <c r="I51" s="129">
        <v>34</v>
      </c>
      <c r="J51" s="129">
        <v>30</v>
      </c>
      <c r="K51" s="129"/>
      <c r="L51" s="128"/>
      <c r="M51" s="128"/>
      <c r="N51" s="128"/>
      <c r="O51" s="128"/>
      <c r="P51" s="128"/>
      <c r="Q51" s="128"/>
      <c r="R51" s="128">
        <v>115</v>
      </c>
      <c r="S51" s="129"/>
      <c r="T51" s="129" t="s">
        <v>458</v>
      </c>
      <c r="U51" s="139"/>
      <c r="V51" s="139"/>
    </row>
    <row r="52" spans="1:22" s="140" customFormat="1" ht="9.75" customHeight="1">
      <c r="A52" s="147" t="s">
        <v>247</v>
      </c>
      <c r="B52" s="221" t="s">
        <v>252</v>
      </c>
      <c r="C52" s="126" t="s">
        <v>284</v>
      </c>
      <c r="D52" s="127">
        <f t="shared" si="4"/>
        <v>84</v>
      </c>
      <c r="E52" s="127">
        <f>F52/2</f>
        <v>28</v>
      </c>
      <c r="F52" s="129">
        <f>N52</f>
        <v>56</v>
      </c>
      <c r="G52" s="148" t="e">
        <f>#REF!-#REF!</f>
        <v>#REF!</v>
      </c>
      <c r="H52" s="148"/>
      <c r="I52" s="148"/>
      <c r="J52" s="129">
        <v>14</v>
      </c>
      <c r="K52" s="129"/>
      <c r="L52" s="128"/>
      <c r="M52" s="128"/>
      <c r="N52" s="128">
        <v>56</v>
      </c>
      <c r="O52" s="128"/>
      <c r="P52" s="128"/>
      <c r="Q52" s="128"/>
      <c r="R52" s="128"/>
      <c r="S52" s="129"/>
      <c r="T52" s="321" t="s">
        <v>291</v>
      </c>
      <c r="U52" s="139"/>
      <c r="V52" s="139"/>
    </row>
    <row r="53" spans="1:22" s="140" customFormat="1" ht="9.75" customHeight="1">
      <c r="A53" s="147" t="s">
        <v>251</v>
      </c>
      <c r="B53" s="136" t="s">
        <v>254</v>
      </c>
      <c r="C53" s="126" t="s">
        <v>279</v>
      </c>
      <c r="D53" s="127">
        <f t="shared" si="4"/>
        <v>82</v>
      </c>
      <c r="E53" s="127">
        <v>27</v>
      </c>
      <c r="F53" s="129">
        <f>P53</f>
        <v>55</v>
      </c>
      <c r="G53" s="148" t="e">
        <f>#REF!-#REF!</f>
        <v>#REF!</v>
      </c>
      <c r="H53" s="129">
        <v>20</v>
      </c>
      <c r="I53" s="129">
        <v>15</v>
      </c>
      <c r="J53" s="129">
        <v>20</v>
      </c>
      <c r="K53" s="129"/>
      <c r="L53" s="128"/>
      <c r="M53" s="128"/>
      <c r="N53" s="128"/>
      <c r="O53" s="128"/>
      <c r="P53" s="128">
        <v>55</v>
      </c>
      <c r="Q53" s="128"/>
      <c r="R53" s="128"/>
      <c r="S53" s="129"/>
      <c r="T53" s="129" t="s">
        <v>294</v>
      </c>
      <c r="U53" s="139"/>
      <c r="V53" s="139"/>
    </row>
    <row r="54" spans="1:22" s="140" customFormat="1" ht="9.75" customHeight="1">
      <c r="A54" s="147" t="s">
        <v>260</v>
      </c>
      <c r="B54" s="136" t="s">
        <v>269</v>
      </c>
      <c r="C54" s="126" t="s">
        <v>283</v>
      </c>
      <c r="D54" s="129">
        <f t="shared" si="4"/>
        <v>69</v>
      </c>
      <c r="E54" s="127">
        <f>F54/2</f>
        <v>23</v>
      </c>
      <c r="F54" s="129">
        <f>R54+S54</f>
        <v>46</v>
      </c>
      <c r="G54" s="148" t="e">
        <f>#REF!-#REF!</f>
        <v>#REF!</v>
      </c>
      <c r="H54" s="129">
        <v>17</v>
      </c>
      <c r="I54" s="129">
        <v>17</v>
      </c>
      <c r="J54" s="129">
        <v>12</v>
      </c>
      <c r="K54" s="129"/>
      <c r="L54" s="128"/>
      <c r="M54" s="128"/>
      <c r="N54" s="128"/>
      <c r="O54" s="128"/>
      <c r="P54" s="128"/>
      <c r="Q54" s="128"/>
      <c r="R54" s="128">
        <v>46</v>
      </c>
      <c r="S54" s="129"/>
      <c r="T54" s="129" t="s">
        <v>458</v>
      </c>
      <c r="U54" s="139"/>
      <c r="V54" s="139"/>
    </row>
    <row r="55" spans="1:22" s="140" customFormat="1" ht="9.75" customHeight="1">
      <c r="A55" s="147" t="s">
        <v>270</v>
      </c>
      <c r="B55" s="136" t="s">
        <v>471</v>
      </c>
      <c r="C55" s="126" t="s">
        <v>461</v>
      </c>
      <c r="D55" s="129">
        <f t="shared" si="4"/>
        <v>138</v>
      </c>
      <c r="E55" s="127">
        <v>46</v>
      </c>
      <c r="F55" s="129">
        <f>R55+S55</f>
        <v>92</v>
      </c>
      <c r="G55" s="148"/>
      <c r="H55" s="129">
        <v>51</v>
      </c>
      <c r="I55" s="129">
        <v>17</v>
      </c>
      <c r="J55" s="129">
        <v>24</v>
      </c>
      <c r="K55" s="137"/>
      <c r="L55" s="128"/>
      <c r="M55" s="128"/>
      <c r="N55" s="128"/>
      <c r="O55" s="128"/>
      <c r="P55" s="128"/>
      <c r="Q55" s="128"/>
      <c r="R55" s="128">
        <v>92</v>
      </c>
      <c r="S55" s="129"/>
      <c r="T55" s="129" t="s">
        <v>462</v>
      </c>
      <c r="U55" s="139"/>
      <c r="V55" s="139"/>
    </row>
    <row r="56" spans="1:22" s="140" customFormat="1" ht="9.75" customHeight="1">
      <c r="A56" s="147" t="s">
        <v>323</v>
      </c>
      <c r="B56" s="136" t="s">
        <v>324</v>
      </c>
      <c r="C56" s="126" t="s">
        <v>283</v>
      </c>
      <c r="D56" s="180">
        <f t="shared" si="4"/>
        <v>69</v>
      </c>
      <c r="E56" s="180">
        <v>23</v>
      </c>
      <c r="F56" s="128">
        <f>R56+S56</f>
        <v>46</v>
      </c>
      <c r="G56" s="148"/>
      <c r="H56" s="128">
        <v>17</v>
      </c>
      <c r="I56" s="128">
        <v>17</v>
      </c>
      <c r="J56" s="128">
        <v>12</v>
      </c>
      <c r="K56" s="195"/>
      <c r="L56" s="128"/>
      <c r="M56" s="128"/>
      <c r="N56" s="128"/>
      <c r="O56" s="128"/>
      <c r="P56" s="128"/>
      <c r="Q56" s="128"/>
      <c r="R56" s="128">
        <v>46</v>
      </c>
      <c r="S56" s="129"/>
      <c r="T56" s="129" t="s">
        <v>458</v>
      </c>
      <c r="U56" s="139"/>
      <c r="V56" s="139"/>
    </row>
    <row r="57" spans="1:22" s="140" customFormat="1" ht="9.75" customHeight="1">
      <c r="A57" s="336" t="s">
        <v>37</v>
      </c>
      <c r="B57" s="337" t="s">
        <v>38</v>
      </c>
      <c r="C57" s="317" t="s">
        <v>438</v>
      </c>
      <c r="D57" s="338">
        <f>D58+D68+D74</f>
        <v>1442</v>
      </c>
      <c r="E57" s="338">
        <f>E58+E68+E74+E78</f>
        <v>478</v>
      </c>
      <c r="F57" s="338">
        <f>F58+F68+F74</f>
        <v>964</v>
      </c>
      <c r="G57" s="339" t="e">
        <f>G58+#REF!+G79+#REF!+#REF!</f>
        <v>#REF!</v>
      </c>
      <c r="H57" s="434">
        <f>H58+H68++H74</f>
        <v>136</v>
      </c>
      <c r="I57" s="434">
        <f>I58+I68+I74</f>
        <v>51</v>
      </c>
      <c r="J57" s="338">
        <f>J58+J68+J74+J78</f>
        <v>285</v>
      </c>
      <c r="K57" s="338">
        <f>K58+K68+K74+K78</f>
        <v>40</v>
      </c>
      <c r="L57" s="308"/>
      <c r="M57" s="308"/>
      <c r="N57" s="308">
        <f>N58+N68+N74+N78</f>
        <v>140</v>
      </c>
      <c r="O57" s="308">
        <f>O58+O68+O74+O78</f>
        <v>190</v>
      </c>
      <c r="P57" s="308">
        <f>P58+P68+P78</f>
        <v>77</v>
      </c>
      <c r="Q57" s="308">
        <f>Q58+Q68+Q74+Q78</f>
        <v>304</v>
      </c>
      <c r="R57" s="308">
        <f>R58+R68+R74+R78</f>
        <v>253</v>
      </c>
      <c r="S57" s="318">
        <f>S58+S68+S74+S78</f>
        <v>0</v>
      </c>
      <c r="T57" s="318"/>
      <c r="U57" s="139"/>
      <c r="V57" s="139"/>
    </row>
    <row r="58" spans="1:22" s="140" customFormat="1" ht="9.75" customHeight="1">
      <c r="A58" s="315" t="s">
        <v>39</v>
      </c>
      <c r="B58" s="340" t="s">
        <v>128</v>
      </c>
      <c r="C58" s="341" t="s">
        <v>297</v>
      </c>
      <c r="D58" s="306">
        <f>D59+D63</f>
        <v>1000</v>
      </c>
      <c r="E58" s="306">
        <f>E59+E63</f>
        <v>331</v>
      </c>
      <c r="F58" s="306">
        <f>F59+F63</f>
        <v>669</v>
      </c>
      <c r="G58" s="318" t="e">
        <f>#REF!-#REF!</f>
        <v>#REF!</v>
      </c>
      <c r="H58" s="318"/>
      <c r="I58" s="318"/>
      <c r="J58" s="306">
        <f>J59+J63</f>
        <v>209</v>
      </c>
      <c r="K58" s="306">
        <f>K64+K65</f>
        <v>20</v>
      </c>
      <c r="L58" s="309"/>
      <c r="M58" s="309"/>
      <c r="N58" s="308">
        <f>N59+N60</f>
        <v>98</v>
      </c>
      <c r="O58" s="308">
        <f>O59+O61+O60</f>
        <v>190</v>
      </c>
      <c r="P58" s="308">
        <f>P63</f>
        <v>77</v>
      </c>
      <c r="Q58" s="308">
        <f>Q63</f>
        <v>304</v>
      </c>
      <c r="R58" s="308"/>
      <c r="S58" s="318"/>
      <c r="T58" s="342" t="s">
        <v>425</v>
      </c>
      <c r="U58" s="139"/>
      <c r="V58" s="139"/>
    </row>
    <row r="59" spans="1:22" s="2" customFormat="1" ht="12" customHeight="1">
      <c r="A59" s="196" t="s">
        <v>99</v>
      </c>
      <c r="B59" s="197" t="s">
        <v>129</v>
      </c>
      <c r="C59" s="606" t="s">
        <v>474</v>
      </c>
      <c r="D59" s="127">
        <f>E59+F59</f>
        <v>428</v>
      </c>
      <c r="E59" s="127">
        <f>E60+E61</f>
        <v>140</v>
      </c>
      <c r="F59" s="129">
        <f>F60+F61</f>
        <v>288</v>
      </c>
      <c r="G59" s="148" t="e">
        <f>#REF!-#REF!</f>
        <v>#REF!</v>
      </c>
      <c r="H59" s="148"/>
      <c r="I59" s="148"/>
      <c r="J59" s="129">
        <f>J61+J60</f>
        <v>86</v>
      </c>
      <c r="K59" s="194"/>
      <c r="L59" s="128"/>
      <c r="M59" s="128"/>
      <c r="N59" s="128"/>
      <c r="O59" s="128"/>
      <c r="P59" s="128"/>
      <c r="Q59" s="128"/>
      <c r="R59" s="128"/>
      <c r="S59" s="129"/>
      <c r="T59" s="129" t="s">
        <v>292</v>
      </c>
      <c r="U59" s="81"/>
      <c r="V59" s="81"/>
    </row>
    <row r="60" spans="1:22" s="2" customFormat="1" ht="12" customHeight="1">
      <c r="A60" s="135" t="s">
        <v>261</v>
      </c>
      <c r="B60" s="141" t="s">
        <v>473</v>
      </c>
      <c r="C60" s="607"/>
      <c r="D60" s="127">
        <f>E60+F60</f>
        <v>343</v>
      </c>
      <c r="E60" s="432">
        <v>112</v>
      </c>
      <c r="F60" s="129">
        <f>N60+O60</f>
        <v>231</v>
      </c>
      <c r="G60" s="148" t="e">
        <f>#REF!-#REF!</f>
        <v>#REF!</v>
      </c>
      <c r="H60" s="148"/>
      <c r="I60" s="148"/>
      <c r="J60" s="129">
        <v>62</v>
      </c>
      <c r="K60" s="194"/>
      <c r="L60" s="128"/>
      <c r="M60" s="145"/>
      <c r="N60" s="128">
        <v>98</v>
      </c>
      <c r="O60" s="128">
        <v>133</v>
      </c>
      <c r="P60" s="128"/>
      <c r="Q60" s="128"/>
      <c r="R60" s="128"/>
      <c r="S60" s="129"/>
      <c r="T60" s="343"/>
      <c r="U60" s="81"/>
      <c r="V60" s="81"/>
    </row>
    <row r="61" spans="1:93" s="152" customFormat="1" ht="9.75" customHeight="1">
      <c r="A61" s="135" t="s">
        <v>427</v>
      </c>
      <c r="B61" s="141" t="s">
        <v>286</v>
      </c>
      <c r="C61" s="608"/>
      <c r="D61" s="127">
        <f>E61+F61</f>
        <v>85</v>
      </c>
      <c r="E61" s="432">
        <v>28</v>
      </c>
      <c r="F61" s="129">
        <f>N61+O61</f>
        <v>57</v>
      </c>
      <c r="G61" s="148" t="e">
        <f>#REF!-#REF!</f>
        <v>#REF!</v>
      </c>
      <c r="H61" s="148"/>
      <c r="I61" s="148"/>
      <c r="J61" s="129">
        <v>24</v>
      </c>
      <c r="K61" s="194"/>
      <c r="L61" s="128"/>
      <c r="M61" s="145"/>
      <c r="N61" s="128"/>
      <c r="O61" s="145">
        <v>57</v>
      </c>
      <c r="P61" s="128"/>
      <c r="Q61" s="128"/>
      <c r="R61" s="128"/>
      <c r="S61" s="129"/>
      <c r="T61" s="343"/>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c r="CC61" s="81"/>
      <c r="CD61" s="81"/>
      <c r="CE61" s="81"/>
      <c r="CF61" s="81"/>
      <c r="CG61" s="81"/>
      <c r="CH61" s="81"/>
      <c r="CI61" s="81"/>
      <c r="CJ61" s="81"/>
      <c r="CK61" s="81"/>
      <c r="CL61" s="81"/>
      <c r="CM61" s="81"/>
      <c r="CN61" s="81"/>
      <c r="CO61" s="81"/>
    </row>
    <row r="62" spans="1:22" s="2" customFormat="1" ht="15.75" customHeight="1">
      <c r="A62" s="344" t="s">
        <v>249</v>
      </c>
      <c r="B62" s="345" t="s">
        <v>42</v>
      </c>
      <c r="C62" s="346" t="s">
        <v>282</v>
      </c>
      <c r="D62" s="347">
        <f>E62+F62</f>
        <v>180</v>
      </c>
      <c r="E62" s="347"/>
      <c r="F62" s="347">
        <f>J62</f>
        <v>180</v>
      </c>
      <c r="G62" s="348" t="e">
        <f>#REF!-#REF!</f>
        <v>#REF!</v>
      </c>
      <c r="H62" s="435"/>
      <c r="I62" s="435"/>
      <c r="J62" s="349">
        <f>P62</f>
        <v>180</v>
      </c>
      <c r="K62" s="350"/>
      <c r="L62" s="351"/>
      <c r="M62" s="352"/>
      <c r="N62" s="351"/>
      <c r="O62" s="352"/>
      <c r="P62" s="351">
        <v>180</v>
      </c>
      <c r="Q62" s="351"/>
      <c r="R62" s="351"/>
      <c r="S62" s="347"/>
      <c r="T62" s="347" t="s">
        <v>290</v>
      </c>
      <c r="U62" s="81"/>
      <c r="V62" s="81"/>
    </row>
    <row r="63" spans="1:22" s="2" customFormat="1" ht="11.25" customHeight="1">
      <c r="A63" s="178" t="s">
        <v>100</v>
      </c>
      <c r="B63" s="179" t="s">
        <v>128</v>
      </c>
      <c r="C63" s="606" t="s">
        <v>475</v>
      </c>
      <c r="D63" s="180">
        <f>D64+D65</f>
        <v>572</v>
      </c>
      <c r="E63" s="180">
        <f>E64+E65</f>
        <v>191</v>
      </c>
      <c r="F63" s="128">
        <f>F64+F65</f>
        <v>381</v>
      </c>
      <c r="G63" s="148" t="e">
        <f>#REF!-#REF!</f>
        <v>#REF!</v>
      </c>
      <c r="H63" s="371">
        <f>H64+H66</f>
        <v>105</v>
      </c>
      <c r="I63" s="371">
        <f>I65</f>
        <v>33</v>
      </c>
      <c r="J63" s="128">
        <f>J64+J65</f>
        <v>123</v>
      </c>
      <c r="K63" s="128"/>
      <c r="L63" s="128"/>
      <c r="M63" s="145"/>
      <c r="N63" s="128"/>
      <c r="O63" s="145"/>
      <c r="P63" s="128">
        <f>P64+P65</f>
        <v>77</v>
      </c>
      <c r="Q63" s="128">
        <f>Q64+Q65</f>
        <v>304</v>
      </c>
      <c r="R63" s="128"/>
      <c r="S63" s="129"/>
      <c r="T63" s="129" t="s">
        <v>295</v>
      </c>
      <c r="U63" s="81"/>
      <c r="V63" s="81"/>
    </row>
    <row r="64" spans="1:22" s="2" customFormat="1" ht="11.25" customHeight="1">
      <c r="A64" s="135" t="s">
        <v>262</v>
      </c>
      <c r="B64" s="141" t="s">
        <v>128</v>
      </c>
      <c r="C64" s="607"/>
      <c r="D64" s="127">
        <f>E64+F64</f>
        <v>356</v>
      </c>
      <c r="E64" s="127">
        <v>119</v>
      </c>
      <c r="F64" s="129">
        <f>P64+Q64</f>
        <v>237</v>
      </c>
      <c r="G64" s="148" t="e">
        <f>#REF!-#REF!</f>
        <v>#REF!</v>
      </c>
      <c r="H64" s="129">
        <v>105</v>
      </c>
      <c r="I64" s="129">
        <v>54</v>
      </c>
      <c r="J64" s="129">
        <v>78</v>
      </c>
      <c r="K64" s="127"/>
      <c r="L64" s="128"/>
      <c r="M64" s="145"/>
      <c r="N64" s="128"/>
      <c r="O64" s="145"/>
      <c r="P64" s="128">
        <v>77</v>
      </c>
      <c r="Q64" s="128">
        <v>160</v>
      </c>
      <c r="R64" s="128"/>
      <c r="S64" s="129"/>
      <c r="T64" s="343"/>
      <c r="U64" s="81"/>
      <c r="V64" s="81"/>
    </row>
    <row r="65" spans="1:160" s="152" customFormat="1" ht="11.25" customHeight="1">
      <c r="A65" s="135" t="s">
        <v>263</v>
      </c>
      <c r="B65" s="141" t="s">
        <v>264</v>
      </c>
      <c r="C65" s="608"/>
      <c r="D65" s="127">
        <f>E65+F65</f>
        <v>216</v>
      </c>
      <c r="E65" s="127">
        <v>72</v>
      </c>
      <c r="F65" s="129">
        <f>Q65</f>
        <v>144</v>
      </c>
      <c r="G65" s="148" t="e">
        <f>#REF!-#REF!</f>
        <v>#REF!</v>
      </c>
      <c r="H65" s="129">
        <v>66</v>
      </c>
      <c r="I65" s="129">
        <v>33</v>
      </c>
      <c r="J65" s="129">
        <v>45</v>
      </c>
      <c r="K65" s="127">
        <v>20</v>
      </c>
      <c r="L65" s="128"/>
      <c r="M65" s="145"/>
      <c r="N65" s="128"/>
      <c r="O65" s="145"/>
      <c r="P65" s="128"/>
      <c r="Q65" s="128">
        <v>144</v>
      </c>
      <c r="R65" s="128"/>
      <c r="S65" s="129"/>
      <c r="T65" s="353"/>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row>
    <row r="66" spans="1:160" s="2" customFormat="1" ht="12" customHeight="1">
      <c r="A66" s="344" t="s">
        <v>250</v>
      </c>
      <c r="B66" s="345" t="s">
        <v>232</v>
      </c>
      <c r="C66" s="346" t="s">
        <v>283</v>
      </c>
      <c r="D66" s="347">
        <f>E66+F66</f>
        <v>288</v>
      </c>
      <c r="E66" s="347"/>
      <c r="F66" s="347">
        <f>J66</f>
        <v>288</v>
      </c>
      <c r="G66" s="348" t="e">
        <f>#REF!-#REF!</f>
        <v>#REF!</v>
      </c>
      <c r="H66" s="435"/>
      <c r="I66" s="435"/>
      <c r="J66" s="349">
        <f>Q66</f>
        <v>288</v>
      </c>
      <c r="K66" s="354"/>
      <c r="L66" s="351"/>
      <c r="M66" s="352"/>
      <c r="N66" s="351"/>
      <c r="O66" s="352"/>
      <c r="P66" s="351"/>
      <c r="Q66" s="351">
        <v>288</v>
      </c>
      <c r="R66" s="351"/>
      <c r="S66" s="347"/>
      <c r="T66" s="347" t="s">
        <v>295</v>
      </c>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c r="EN66" s="81"/>
      <c r="EO66" s="81"/>
      <c r="EP66" s="81"/>
      <c r="EQ66" s="81"/>
      <c r="ER66" s="81"/>
      <c r="ES66" s="81"/>
      <c r="ET66" s="81"/>
      <c r="EU66" s="81"/>
      <c r="EV66" s="81"/>
      <c r="EW66" s="81"/>
      <c r="EX66" s="81"/>
      <c r="EY66" s="81"/>
      <c r="EZ66" s="81"/>
      <c r="FA66" s="81"/>
      <c r="FB66" s="81"/>
      <c r="FC66" s="81"/>
      <c r="FD66" s="81"/>
    </row>
    <row r="67" spans="1:160" s="2" customFormat="1" ht="11.25" customHeight="1">
      <c r="A67" s="135"/>
      <c r="B67" s="141"/>
      <c r="C67" s="126"/>
      <c r="D67" s="127"/>
      <c r="E67" s="127"/>
      <c r="F67" s="129"/>
      <c r="G67" s="148"/>
      <c r="H67" s="436"/>
      <c r="I67" s="436"/>
      <c r="J67" s="143"/>
      <c r="K67" s="153"/>
      <c r="L67" s="128"/>
      <c r="M67" s="145"/>
      <c r="N67" s="128"/>
      <c r="O67" s="145"/>
      <c r="P67" s="128"/>
      <c r="Q67" s="128"/>
      <c r="R67" s="128"/>
      <c r="S67" s="129"/>
      <c r="T67" s="353"/>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c r="EN67" s="81"/>
      <c r="EO67" s="81"/>
      <c r="EP67" s="81"/>
      <c r="EQ67" s="81"/>
      <c r="ER67" s="81"/>
      <c r="ES67" s="81"/>
      <c r="ET67" s="81"/>
      <c r="EU67" s="81"/>
      <c r="EV67" s="81"/>
      <c r="EW67" s="81"/>
      <c r="EX67" s="81"/>
      <c r="EY67" s="81"/>
      <c r="EZ67" s="81"/>
      <c r="FA67" s="81"/>
      <c r="FB67" s="81"/>
      <c r="FC67" s="81"/>
      <c r="FD67" s="81"/>
    </row>
    <row r="68" spans="1:160" s="2" customFormat="1" ht="9.75" customHeight="1">
      <c r="A68" s="315" t="s">
        <v>40</v>
      </c>
      <c r="B68" s="333" t="s">
        <v>133</v>
      </c>
      <c r="C68" s="341" t="s">
        <v>464</v>
      </c>
      <c r="D68" s="306">
        <f>D69</f>
        <v>379</v>
      </c>
      <c r="E68" s="306">
        <f>E70+E71</f>
        <v>126</v>
      </c>
      <c r="F68" s="318">
        <f>F69</f>
        <v>253</v>
      </c>
      <c r="G68" s="318" t="e">
        <f>#REF!-#REF!</f>
        <v>#REF!</v>
      </c>
      <c r="H68" s="318">
        <f>H69</f>
        <v>136</v>
      </c>
      <c r="I68" s="318">
        <f>I69</f>
        <v>51</v>
      </c>
      <c r="J68" s="318">
        <f>J69</f>
        <v>66</v>
      </c>
      <c r="K68" s="306">
        <v>20</v>
      </c>
      <c r="L68" s="308"/>
      <c r="M68" s="308"/>
      <c r="N68" s="308"/>
      <c r="O68" s="308"/>
      <c r="P68" s="308"/>
      <c r="Q68" s="308"/>
      <c r="R68" s="308">
        <f>R69</f>
        <v>253</v>
      </c>
      <c r="S68" s="318">
        <f>S69</f>
        <v>0</v>
      </c>
      <c r="T68" s="342" t="s">
        <v>463</v>
      </c>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c r="EN68" s="81"/>
      <c r="EO68" s="81"/>
      <c r="EP68" s="81"/>
      <c r="EQ68" s="81"/>
      <c r="ER68" s="81"/>
      <c r="ES68" s="81"/>
      <c r="ET68" s="81"/>
      <c r="EU68" s="81"/>
      <c r="EV68" s="81"/>
      <c r="EW68" s="81"/>
      <c r="EX68" s="81"/>
      <c r="EY68" s="81"/>
      <c r="EZ68" s="81"/>
      <c r="FA68" s="81"/>
      <c r="FB68" s="81"/>
      <c r="FC68" s="81"/>
      <c r="FD68" s="81"/>
    </row>
    <row r="69" spans="1:160" s="2" customFormat="1" ht="11.25" customHeight="1">
      <c r="A69" s="135" t="s">
        <v>103</v>
      </c>
      <c r="B69" s="136" t="s">
        <v>132</v>
      </c>
      <c r="C69" s="606" t="s">
        <v>476</v>
      </c>
      <c r="D69" s="127">
        <f>D70+D71</f>
        <v>379</v>
      </c>
      <c r="E69" s="127">
        <f>E70+E71</f>
        <v>126</v>
      </c>
      <c r="F69" s="129">
        <f>R69+S69</f>
        <v>253</v>
      </c>
      <c r="G69" s="148" t="e">
        <f>#REF!-#REF!</f>
        <v>#REF!</v>
      </c>
      <c r="H69" s="148">
        <f>H70+H71</f>
        <v>136</v>
      </c>
      <c r="I69" s="148">
        <f>I70+I71</f>
        <v>51</v>
      </c>
      <c r="J69" s="129">
        <f>J70+J71</f>
        <v>66</v>
      </c>
      <c r="K69" s="127"/>
      <c r="L69" s="128"/>
      <c r="M69" s="128"/>
      <c r="N69" s="128"/>
      <c r="O69" s="128"/>
      <c r="P69" s="128"/>
      <c r="Q69" s="128"/>
      <c r="R69" s="128">
        <v>253</v>
      </c>
      <c r="S69" s="129">
        <f>S70+S71</f>
        <v>0</v>
      </c>
      <c r="T69" s="652" t="s">
        <v>458</v>
      </c>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c r="EN69" s="81"/>
      <c r="EO69" s="81"/>
      <c r="EP69" s="81"/>
      <c r="EQ69" s="81"/>
      <c r="ER69" s="81"/>
      <c r="ES69" s="81"/>
      <c r="ET69" s="81"/>
      <c r="EU69" s="81"/>
      <c r="EV69" s="81"/>
      <c r="EW69" s="81"/>
      <c r="EX69" s="81"/>
      <c r="EY69" s="81"/>
      <c r="EZ69" s="81"/>
      <c r="FA69" s="81"/>
      <c r="FB69" s="81"/>
      <c r="FC69" s="81"/>
      <c r="FD69" s="81"/>
    </row>
    <row r="70" spans="1:160" s="2" customFormat="1" ht="12.75" customHeight="1">
      <c r="A70" s="135" t="s">
        <v>267</v>
      </c>
      <c r="B70" s="141" t="s">
        <v>266</v>
      </c>
      <c r="C70" s="607"/>
      <c r="D70" s="127">
        <f>E70+F70</f>
        <v>276</v>
      </c>
      <c r="E70" s="127">
        <v>92</v>
      </c>
      <c r="F70" s="129">
        <f>R70+S70</f>
        <v>184</v>
      </c>
      <c r="G70" s="148" t="e">
        <f>#REF!-#REF!</f>
        <v>#REF!</v>
      </c>
      <c r="H70" s="129">
        <v>102</v>
      </c>
      <c r="I70" s="129">
        <v>34</v>
      </c>
      <c r="J70" s="129">
        <v>48</v>
      </c>
      <c r="K70" s="127">
        <v>20</v>
      </c>
      <c r="L70" s="128"/>
      <c r="M70" s="145"/>
      <c r="N70" s="128"/>
      <c r="O70" s="145"/>
      <c r="P70" s="128"/>
      <c r="Q70" s="128"/>
      <c r="R70" s="128">
        <v>184</v>
      </c>
      <c r="S70" s="129"/>
      <c r="T70" s="653"/>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c r="EN70" s="81"/>
      <c r="EO70" s="81"/>
      <c r="EP70" s="81"/>
      <c r="EQ70" s="81"/>
      <c r="ER70" s="81"/>
      <c r="ES70" s="81"/>
      <c r="ET70" s="81"/>
      <c r="EU70" s="81"/>
      <c r="EV70" s="81"/>
      <c r="EW70" s="81"/>
      <c r="EX70" s="81"/>
      <c r="EY70" s="81"/>
      <c r="EZ70" s="81"/>
      <c r="FA70" s="81"/>
      <c r="FB70" s="81"/>
      <c r="FC70" s="81"/>
      <c r="FD70" s="81"/>
    </row>
    <row r="71" spans="1:160" s="98" customFormat="1" ht="12" customHeight="1">
      <c r="A71" s="135" t="s">
        <v>268</v>
      </c>
      <c r="B71" s="141" t="s">
        <v>265</v>
      </c>
      <c r="C71" s="608"/>
      <c r="D71" s="127">
        <f>E71+F71</f>
        <v>103</v>
      </c>
      <c r="E71" s="127">
        <v>34</v>
      </c>
      <c r="F71" s="129">
        <f>R71+S71</f>
        <v>69</v>
      </c>
      <c r="G71" s="148" t="e">
        <f>#REF!-#REF!</f>
        <v>#REF!</v>
      </c>
      <c r="H71" s="129">
        <v>34</v>
      </c>
      <c r="I71" s="129">
        <v>17</v>
      </c>
      <c r="J71" s="129">
        <v>18</v>
      </c>
      <c r="K71" s="127"/>
      <c r="L71" s="128"/>
      <c r="M71" s="145"/>
      <c r="N71" s="128"/>
      <c r="O71" s="145"/>
      <c r="P71" s="128"/>
      <c r="Q71" s="128"/>
      <c r="R71" s="128">
        <v>69</v>
      </c>
      <c r="S71" s="129"/>
      <c r="T71" s="654"/>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c r="EN71" s="81"/>
      <c r="EO71" s="81"/>
      <c r="EP71" s="81"/>
      <c r="EQ71" s="81"/>
      <c r="ER71" s="81"/>
      <c r="ES71" s="81"/>
      <c r="ET71" s="81"/>
      <c r="EU71" s="81"/>
      <c r="EV71" s="81"/>
      <c r="EW71" s="81"/>
      <c r="EX71" s="81"/>
      <c r="EY71" s="81"/>
      <c r="EZ71" s="81"/>
      <c r="FA71" s="81"/>
      <c r="FB71" s="81"/>
      <c r="FC71" s="81"/>
      <c r="FD71" s="81"/>
    </row>
    <row r="72" spans="1:160" s="98" customFormat="1" ht="12" customHeight="1">
      <c r="A72" s="344" t="s">
        <v>105</v>
      </c>
      <c r="B72" s="345" t="s">
        <v>232</v>
      </c>
      <c r="C72" s="366" t="s">
        <v>465</v>
      </c>
      <c r="D72" s="347">
        <f>E72+F72</f>
        <v>252</v>
      </c>
      <c r="E72" s="347"/>
      <c r="F72" s="347">
        <v>252</v>
      </c>
      <c r="G72" s="348" t="e">
        <f>#REF!-#REF!</f>
        <v>#REF!</v>
      </c>
      <c r="H72" s="435"/>
      <c r="I72" s="435"/>
      <c r="J72" s="349">
        <v>252</v>
      </c>
      <c r="K72" s="350"/>
      <c r="L72" s="351"/>
      <c r="M72" s="352"/>
      <c r="N72" s="351"/>
      <c r="O72" s="352"/>
      <c r="P72" s="351"/>
      <c r="Q72" s="351"/>
      <c r="R72" s="351">
        <v>252</v>
      </c>
      <c r="S72" s="351"/>
      <c r="T72" s="347" t="s">
        <v>449</v>
      </c>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c r="EN72" s="81"/>
      <c r="EO72" s="81"/>
      <c r="EP72" s="81"/>
      <c r="EQ72" s="81"/>
      <c r="ER72" s="81"/>
      <c r="ES72" s="81"/>
      <c r="ET72" s="81"/>
      <c r="EU72" s="81"/>
      <c r="EV72" s="81"/>
      <c r="EW72" s="81"/>
      <c r="EX72" s="81"/>
      <c r="EY72" s="81"/>
      <c r="EZ72" s="81"/>
      <c r="FA72" s="81"/>
      <c r="FB72" s="81"/>
      <c r="FC72" s="81"/>
      <c r="FD72" s="81"/>
    </row>
    <row r="73" spans="1:160" s="2" customFormat="1" ht="15" customHeight="1">
      <c r="A73" s="355"/>
      <c r="B73" s="356"/>
      <c r="C73" s="357"/>
      <c r="D73" s="319"/>
      <c r="E73" s="319"/>
      <c r="F73" s="319"/>
      <c r="G73" s="358"/>
      <c r="H73" s="437"/>
      <c r="I73" s="437"/>
      <c r="J73" s="321"/>
      <c r="K73" s="359"/>
      <c r="L73" s="360"/>
      <c r="M73" s="361"/>
      <c r="N73" s="360"/>
      <c r="O73" s="362"/>
      <c r="P73" s="360"/>
      <c r="Q73" s="360"/>
      <c r="R73" s="360"/>
      <c r="S73" s="319"/>
      <c r="T73" s="343"/>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c r="EN73" s="81"/>
      <c r="EO73" s="81"/>
      <c r="EP73" s="81"/>
      <c r="EQ73" s="81"/>
      <c r="ER73" s="81"/>
      <c r="ES73" s="81"/>
      <c r="ET73" s="81"/>
      <c r="EU73" s="81"/>
      <c r="EV73" s="81"/>
      <c r="EW73" s="81"/>
      <c r="EX73" s="81"/>
      <c r="EY73" s="81"/>
      <c r="EZ73" s="81"/>
      <c r="FA73" s="81"/>
      <c r="FB73" s="81"/>
      <c r="FC73" s="81"/>
      <c r="FD73" s="81"/>
    </row>
    <row r="74" spans="1:160" s="2" customFormat="1" ht="21.75" customHeight="1">
      <c r="A74" s="333" t="s">
        <v>41</v>
      </c>
      <c r="B74" s="316" t="s">
        <v>472</v>
      </c>
      <c r="C74" s="341" t="s">
        <v>456</v>
      </c>
      <c r="D74" s="338">
        <f>D75</f>
        <v>63</v>
      </c>
      <c r="E74" s="338">
        <f>E75</f>
        <v>21</v>
      </c>
      <c r="F74" s="308">
        <f>F75</f>
        <v>42</v>
      </c>
      <c r="G74" s="318"/>
      <c r="H74" s="308"/>
      <c r="I74" s="308"/>
      <c r="J74" s="308">
        <f>J75</f>
        <v>10</v>
      </c>
      <c r="K74" s="317"/>
      <c r="L74" s="309"/>
      <c r="M74" s="309"/>
      <c r="N74" s="308">
        <f>N75</f>
        <v>42</v>
      </c>
      <c r="O74" s="308"/>
      <c r="P74" s="309"/>
      <c r="Q74" s="309"/>
      <c r="R74" s="309"/>
      <c r="S74" s="310"/>
      <c r="T74" s="363" t="s">
        <v>424</v>
      </c>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c r="EN74" s="81"/>
      <c r="EO74" s="81"/>
      <c r="EP74" s="81"/>
      <c r="EQ74" s="81"/>
      <c r="ER74" s="81"/>
      <c r="ES74" s="81"/>
      <c r="ET74" s="81"/>
      <c r="EU74" s="81"/>
      <c r="EV74" s="81"/>
      <c r="EW74" s="81"/>
      <c r="EX74" s="81"/>
      <c r="EY74" s="81"/>
      <c r="EZ74" s="81"/>
      <c r="FA74" s="81"/>
      <c r="FB74" s="81"/>
      <c r="FC74" s="81"/>
      <c r="FD74" s="81"/>
    </row>
    <row r="75" spans="1:160" s="152" customFormat="1" ht="22.5" customHeight="1">
      <c r="A75" s="135" t="s">
        <v>179</v>
      </c>
      <c r="B75" s="364" t="s">
        <v>233</v>
      </c>
      <c r="C75" s="126" t="s">
        <v>284</v>
      </c>
      <c r="D75" s="127">
        <f>E75+F75</f>
        <v>63</v>
      </c>
      <c r="E75" s="127">
        <v>21</v>
      </c>
      <c r="F75" s="129">
        <f>N75+O75</f>
        <v>42</v>
      </c>
      <c r="G75" s="129"/>
      <c r="H75" s="129"/>
      <c r="I75" s="129"/>
      <c r="J75" s="129">
        <v>10</v>
      </c>
      <c r="K75" s="137"/>
      <c r="L75" s="128"/>
      <c r="M75" s="128"/>
      <c r="N75" s="128">
        <v>42</v>
      </c>
      <c r="O75" s="128"/>
      <c r="P75" s="128"/>
      <c r="Q75" s="128"/>
      <c r="R75" s="128"/>
      <c r="S75" s="129"/>
      <c r="T75" s="204" t="s">
        <v>428</v>
      </c>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c r="CC75" s="81"/>
      <c r="CD75" s="81"/>
      <c r="CE75" s="81"/>
      <c r="CF75" s="81"/>
      <c r="CG75" s="81"/>
      <c r="CH75" s="81"/>
      <c r="CI75" s="81"/>
      <c r="CJ75" s="81"/>
      <c r="CK75" s="81"/>
      <c r="CL75" s="81"/>
      <c r="CM75" s="81"/>
      <c r="CN75" s="81"/>
      <c r="CO75" s="81"/>
      <c r="CP75" s="81"/>
      <c r="CQ75" s="81"/>
      <c r="CR75" s="81"/>
      <c r="CS75" s="81"/>
      <c r="CT75" s="81"/>
      <c r="CU75" s="81"/>
      <c r="CV75" s="81"/>
      <c r="CW75" s="81"/>
      <c r="CX75" s="81"/>
      <c r="CY75" s="81"/>
      <c r="CZ75" s="81"/>
      <c r="DA75" s="81"/>
      <c r="DB75" s="81"/>
      <c r="DC75" s="81"/>
      <c r="DD75" s="81"/>
      <c r="DE75" s="81"/>
      <c r="DF75" s="81"/>
      <c r="DG75" s="81"/>
      <c r="DH75" s="81"/>
      <c r="DI75" s="81"/>
      <c r="DJ75" s="81"/>
      <c r="DK75" s="81"/>
      <c r="DL75" s="81"/>
      <c r="DM75" s="81"/>
      <c r="DN75" s="81"/>
      <c r="DO75" s="81"/>
      <c r="DP75" s="81"/>
      <c r="DQ75" s="81"/>
      <c r="DR75" s="81"/>
      <c r="DS75" s="81"/>
      <c r="DT75" s="81"/>
      <c r="DU75" s="81"/>
      <c r="DV75" s="81"/>
      <c r="DW75" s="81"/>
      <c r="DX75" s="81"/>
      <c r="DY75" s="81"/>
      <c r="DZ75" s="81"/>
      <c r="EA75" s="81"/>
      <c r="EB75" s="81"/>
      <c r="EC75" s="81"/>
      <c r="ED75" s="81"/>
      <c r="EE75" s="81"/>
      <c r="EF75" s="81"/>
      <c r="EG75" s="81"/>
      <c r="EH75" s="81"/>
      <c r="EI75" s="81"/>
      <c r="EJ75" s="81"/>
      <c r="EK75" s="81"/>
      <c r="EL75" s="81"/>
      <c r="EM75" s="81"/>
      <c r="EN75" s="81"/>
      <c r="EO75" s="81"/>
      <c r="EP75" s="81"/>
      <c r="EQ75" s="81"/>
      <c r="ER75" s="81"/>
      <c r="ES75" s="81"/>
      <c r="ET75" s="81"/>
      <c r="EU75" s="81"/>
      <c r="EV75" s="81"/>
      <c r="EW75" s="81"/>
      <c r="EX75" s="81"/>
      <c r="EY75" s="81"/>
      <c r="EZ75" s="81"/>
      <c r="FA75" s="81"/>
      <c r="FB75" s="81"/>
      <c r="FC75" s="81"/>
      <c r="FD75" s="81"/>
    </row>
    <row r="76" spans="1:160" s="2" customFormat="1" ht="22.5" customHeight="1">
      <c r="A76" s="365" t="s">
        <v>115</v>
      </c>
      <c r="B76" s="365" t="s">
        <v>42</v>
      </c>
      <c r="C76" s="346" t="s">
        <v>277</v>
      </c>
      <c r="D76" s="347">
        <f>E76+F76</f>
        <v>216</v>
      </c>
      <c r="E76" s="347"/>
      <c r="F76" s="347">
        <f>N76+O76+P76+Q76+R76+S76</f>
        <v>216</v>
      </c>
      <c r="G76" s="348" t="e">
        <f>#REF!-#REF!</f>
        <v>#REF!</v>
      </c>
      <c r="H76" s="348"/>
      <c r="I76" s="348"/>
      <c r="J76" s="347">
        <f>N76+O76</f>
        <v>216</v>
      </c>
      <c r="K76" s="366"/>
      <c r="L76" s="351"/>
      <c r="M76" s="351"/>
      <c r="N76" s="351">
        <v>108</v>
      </c>
      <c r="O76" s="351">
        <v>108</v>
      </c>
      <c r="P76" s="351"/>
      <c r="Q76" s="351"/>
      <c r="R76" s="367"/>
      <c r="S76" s="347"/>
      <c r="T76" s="347" t="s">
        <v>292</v>
      </c>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c r="CC76" s="81"/>
      <c r="CD76" s="81"/>
      <c r="CE76" s="81"/>
      <c r="CF76" s="81"/>
      <c r="CG76" s="81"/>
      <c r="CH76" s="81"/>
      <c r="CI76" s="81"/>
      <c r="CJ76" s="81"/>
      <c r="CK76" s="81"/>
      <c r="CL76" s="81"/>
      <c r="CM76" s="81"/>
      <c r="CN76" s="81"/>
      <c r="CO76" s="81"/>
      <c r="CP76" s="81"/>
      <c r="CQ76" s="81"/>
      <c r="CR76" s="81"/>
      <c r="CS76" s="81"/>
      <c r="CT76" s="81"/>
      <c r="CU76" s="81"/>
      <c r="CV76" s="81"/>
      <c r="CW76" s="81"/>
      <c r="CX76" s="81"/>
      <c r="CY76" s="81"/>
      <c r="CZ76" s="81"/>
      <c r="DA76" s="81"/>
      <c r="DB76" s="81"/>
      <c r="DC76" s="81"/>
      <c r="DD76" s="81"/>
      <c r="DE76" s="81"/>
      <c r="DF76" s="81"/>
      <c r="DG76" s="81"/>
      <c r="DH76" s="81"/>
      <c r="DI76" s="81"/>
      <c r="DJ76" s="81"/>
      <c r="DK76" s="81"/>
      <c r="DL76" s="81"/>
      <c r="DM76" s="81"/>
      <c r="DN76" s="81"/>
      <c r="DO76" s="81"/>
      <c r="DP76" s="81"/>
      <c r="DQ76" s="81"/>
      <c r="DR76" s="81"/>
      <c r="DS76" s="81"/>
      <c r="DT76" s="81"/>
      <c r="DU76" s="81"/>
      <c r="DV76" s="81"/>
      <c r="DW76" s="81"/>
      <c r="DX76" s="81"/>
      <c r="DY76" s="81"/>
      <c r="DZ76" s="81"/>
      <c r="EA76" s="81"/>
      <c r="EB76" s="81"/>
      <c r="EC76" s="81"/>
      <c r="ED76" s="81"/>
      <c r="EE76" s="81"/>
      <c r="EF76" s="81"/>
      <c r="EG76" s="81"/>
      <c r="EH76" s="81"/>
      <c r="EI76" s="81"/>
      <c r="EJ76" s="81"/>
      <c r="EK76" s="81"/>
      <c r="EL76" s="81"/>
      <c r="EM76" s="81"/>
      <c r="EN76" s="81"/>
      <c r="EO76" s="81"/>
      <c r="EP76" s="81"/>
      <c r="EQ76" s="81"/>
      <c r="ER76" s="81"/>
      <c r="ES76" s="81"/>
      <c r="ET76" s="81"/>
      <c r="EU76" s="81"/>
      <c r="EV76" s="81"/>
      <c r="EW76" s="81"/>
      <c r="EX76" s="81"/>
      <c r="EY76" s="81"/>
      <c r="EZ76" s="81"/>
      <c r="FA76" s="81"/>
      <c r="FB76" s="81"/>
      <c r="FC76" s="81"/>
      <c r="FD76" s="81"/>
    </row>
    <row r="77" spans="1:160" s="152" customFormat="1" ht="9.75" customHeight="1">
      <c r="A77" s="135"/>
      <c r="B77" s="141"/>
      <c r="C77" s="126"/>
      <c r="D77" s="129"/>
      <c r="E77" s="129"/>
      <c r="F77" s="129"/>
      <c r="G77" s="148"/>
      <c r="H77" s="148"/>
      <c r="I77" s="148"/>
      <c r="J77" s="129"/>
      <c r="K77" s="144"/>
      <c r="L77" s="128"/>
      <c r="M77" s="145"/>
      <c r="N77" s="128"/>
      <c r="O77" s="145"/>
      <c r="P77" s="128"/>
      <c r="Q77" s="128"/>
      <c r="R77" s="138"/>
      <c r="S77" s="129"/>
      <c r="T77" s="368"/>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c r="CC77" s="81"/>
      <c r="CD77" s="81"/>
      <c r="CE77" s="81"/>
      <c r="CF77" s="81"/>
      <c r="CG77" s="81"/>
      <c r="CH77" s="81"/>
      <c r="CI77" s="81"/>
      <c r="CJ77" s="81"/>
      <c r="CK77" s="81"/>
      <c r="CL77" s="81"/>
      <c r="CM77" s="81"/>
      <c r="CN77" s="81"/>
      <c r="CO77" s="81"/>
      <c r="CP77" s="81"/>
      <c r="CQ77" s="81"/>
      <c r="CR77" s="81"/>
      <c r="CS77" s="81"/>
      <c r="CT77" s="81"/>
      <c r="CU77" s="81"/>
      <c r="CV77" s="81"/>
      <c r="CW77" s="81"/>
      <c r="CX77" s="81"/>
      <c r="CY77" s="81"/>
      <c r="CZ77" s="81"/>
      <c r="DA77" s="81"/>
      <c r="DB77" s="81"/>
      <c r="DC77" s="81"/>
      <c r="DD77" s="81"/>
      <c r="DE77" s="81"/>
      <c r="DF77" s="81"/>
      <c r="DG77" s="81"/>
      <c r="DH77" s="81"/>
      <c r="DI77" s="81"/>
      <c r="DJ77" s="81"/>
      <c r="DK77" s="81"/>
      <c r="DL77" s="81"/>
      <c r="DM77" s="81"/>
      <c r="DN77" s="81"/>
      <c r="DO77" s="81"/>
      <c r="DP77" s="81"/>
      <c r="DQ77" s="81"/>
      <c r="DR77" s="81"/>
      <c r="DS77" s="81"/>
      <c r="DT77" s="81"/>
      <c r="DU77" s="81"/>
      <c r="DV77" s="81"/>
      <c r="DW77" s="81"/>
      <c r="DX77" s="81"/>
      <c r="DY77" s="81"/>
      <c r="DZ77" s="81"/>
      <c r="EA77" s="81"/>
      <c r="EB77" s="81"/>
      <c r="EC77" s="81"/>
      <c r="ED77" s="81"/>
      <c r="EE77" s="81"/>
      <c r="EF77" s="81"/>
      <c r="EG77" s="81"/>
      <c r="EH77" s="81"/>
      <c r="EI77" s="81"/>
      <c r="EJ77" s="81"/>
      <c r="EK77" s="81"/>
      <c r="EL77" s="81"/>
      <c r="EM77" s="81"/>
      <c r="EN77" s="81"/>
      <c r="EO77" s="81"/>
      <c r="EP77" s="81"/>
      <c r="EQ77" s="81"/>
      <c r="ER77" s="81"/>
      <c r="ES77" s="81"/>
      <c r="ET77" s="81"/>
      <c r="EU77" s="81"/>
      <c r="EV77" s="81"/>
      <c r="EW77" s="81"/>
      <c r="EX77" s="81"/>
      <c r="EY77" s="81"/>
      <c r="EZ77" s="81"/>
      <c r="FA77" s="81"/>
      <c r="FB77" s="81"/>
      <c r="FC77" s="81"/>
      <c r="FD77" s="81"/>
    </row>
    <row r="78" spans="1:22" s="140" customFormat="1" ht="12" customHeight="1">
      <c r="A78" s="197"/>
      <c r="B78" s="197"/>
      <c r="C78" s="126"/>
      <c r="D78" s="369"/>
      <c r="E78" s="369"/>
      <c r="F78" s="148"/>
      <c r="G78" s="148"/>
      <c r="H78" s="148"/>
      <c r="I78" s="148"/>
      <c r="J78" s="148"/>
      <c r="K78" s="370"/>
      <c r="L78" s="371"/>
      <c r="M78" s="128"/>
      <c r="N78" s="128"/>
      <c r="O78" s="128"/>
      <c r="P78" s="128"/>
      <c r="Q78" s="129"/>
      <c r="R78" s="148"/>
      <c r="S78" s="148"/>
      <c r="T78" s="129"/>
      <c r="U78" s="139"/>
      <c r="V78" s="139"/>
    </row>
    <row r="79" spans="1:22" s="140" customFormat="1" ht="12" customHeight="1">
      <c r="A79" s="136"/>
      <c r="B79" s="136"/>
      <c r="C79" s="126"/>
      <c r="D79" s="127"/>
      <c r="E79" s="127"/>
      <c r="F79" s="129"/>
      <c r="G79" s="148"/>
      <c r="H79" s="148"/>
      <c r="I79" s="148"/>
      <c r="J79" s="129"/>
      <c r="K79" s="370"/>
      <c r="L79" s="371"/>
      <c r="M79" s="128"/>
      <c r="N79" s="128"/>
      <c r="O79" s="128"/>
      <c r="P79" s="128"/>
      <c r="Q79" s="128"/>
      <c r="R79" s="128"/>
      <c r="S79" s="129"/>
      <c r="T79" s="343"/>
      <c r="U79" s="139"/>
      <c r="V79" s="139"/>
    </row>
    <row r="80" spans="1:22" s="2" customFormat="1" ht="9" customHeight="1">
      <c r="A80" s="136"/>
      <c r="B80" s="136"/>
      <c r="C80" s="201"/>
      <c r="D80" s="127"/>
      <c r="E80" s="127"/>
      <c r="F80" s="129"/>
      <c r="G80" s="148"/>
      <c r="H80" s="148"/>
      <c r="I80" s="148"/>
      <c r="J80" s="129"/>
      <c r="K80" s="370"/>
      <c r="L80" s="371"/>
      <c r="M80" s="128"/>
      <c r="N80" s="128"/>
      <c r="O80" s="128"/>
      <c r="P80" s="128"/>
      <c r="Q80" s="128"/>
      <c r="R80" s="128"/>
      <c r="S80" s="129"/>
      <c r="T80" s="372"/>
      <c r="U80" s="81"/>
      <c r="V80" s="81"/>
    </row>
    <row r="81" spans="1:22" s="2" customFormat="1" ht="12">
      <c r="A81" s="135"/>
      <c r="B81" s="141"/>
      <c r="C81" s="201"/>
      <c r="D81" s="129"/>
      <c r="E81" s="129"/>
      <c r="F81" s="129"/>
      <c r="G81" s="148"/>
      <c r="H81" s="148"/>
      <c r="I81" s="148"/>
      <c r="J81" s="129"/>
      <c r="K81" s="144"/>
      <c r="L81" s="128"/>
      <c r="M81" s="145"/>
      <c r="N81" s="128"/>
      <c r="O81" s="145"/>
      <c r="P81" s="128"/>
      <c r="Q81" s="128"/>
      <c r="R81" s="128"/>
      <c r="S81" s="129"/>
      <c r="T81" s="372"/>
      <c r="U81" s="81"/>
      <c r="V81" s="81"/>
    </row>
    <row r="82" spans="1:22" s="2" customFormat="1" ht="14.25" customHeight="1">
      <c r="A82" s="376"/>
      <c r="B82" s="378" t="s">
        <v>319</v>
      </c>
      <c r="C82" s="377" t="s">
        <v>439</v>
      </c>
      <c r="D82" s="379">
        <f aca="true" t="shared" si="5" ref="D82:K82">D28+D35+D38</f>
        <v>4482</v>
      </c>
      <c r="E82" s="379">
        <f>E28+E35+E38</f>
        <v>1494</v>
      </c>
      <c r="F82" s="380">
        <f t="shared" si="5"/>
        <v>2988</v>
      </c>
      <c r="G82" s="380" t="e">
        <f t="shared" si="5"/>
        <v>#REF!</v>
      </c>
      <c r="H82" s="380"/>
      <c r="I82" s="380"/>
      <c r="J82" s="379">
        <f>J28+J35+J38</f>
        <v>1201</v>
      </c>
      <c r="K82" s="380">
        <f t="shared" si="5"/>
        <v>40</v>
      </c>
      <c r="L82" s="381">
        <f>L9</f>
        <v>588</v>
      </c>
      <c r="M82" s="381">
        <f>M9</f>
        <v>779</v>
      </c>
      <c r="N82" s="381">
        <f>N28+N35+N38+N76</f>
        <v>612</v>
      </c>
      <c r="O82" s="382">
        <f>O83+O76</f>
        <v>792</v>
      </c>
      <c r="P82" s="382">
        <f>P83+P62</f>
        <v>576</v>
      </c>
      <c r="Q82" s="382">
        <f>Q83+Q66</f>
        <v>864</v>
      </c>
      <c r="R82" s="382">
        <f>R83</f>
        <v>828</v>
      </c>
      <c r="S82" s="379"/>
      <c r="T82" s="376"/>
      <c r="U82" s="81"/>
      <c r="V82" s="81"/>
    </row>
    <row r="83" spans="1:22" s="2" customFormat="1" ht="13.5" customHeight="1">
      <c r="A83" s="383"/>
      <c r="B83" s="384" t="s">
        <v>1</v>
      </c>
      <c r="C83" s="385"/>
      <c r="D83" s="386">
        <f aca="true" t="shared" si="6" ref="D83:K83">D9+D28+D35+D38</f>
        <v>6532</v>
      </c>
      <c r="E83" s="386">
        <f t="shared" si="6"/>
        <v>2177</v>
      </c>
      <c r="F83" s="386">
        <f t="shared" si="6"/>
        <v>4392</v>
      </c>
      <c r="G83" s="386" t="e">
        <f t="shared" si="6"/>
        <v>#REF!</v>
      </c>
      <c r="H83" s="386"/>
      <c r="I83" s="386"/>
      <c r="J83" s="386">
        <f>J9+J28+J35+J38</f>
        <v>1839</v>
      </c>
      <c r="K83" s="386">
        <f t="shared" si="6"/>
        <v>40</v>
      </c>
      <c r="L83" s="386">
        <f>L9</f>
        <v>588</v>
      </c>
      <c r="M83" s="386">
        <f>M9</f>
        <v>779</v>
      </c>
      <c r="N83" s="386">
        <f>N28+N35+N38</f>
        <v>504</v>
      </c>
      <c r="O83" s="386">
        <f>O28+O35+O38</f>
        <v>684</v>
      </c>
      <c r="P83" s="386">
        <f>P28+P35+P38</f>
        <v>396</v>
      </c>
      <c r="Q83" s="386">
        <f>Q28+Q35+Q38</f>
        <v>576</v>
      </c>
      <c r="R83" s="386">
        <f>R28+R35+R38</f>
        <v>828</v>
      </c>
      <c r="S83" s="386"/>
      <c r="T83" s="386"/>
      <c r="U83" s="81"/>
      <c r="V83" s="81"/>
    </row>
    <row r="84" spans="1:22" s="2" customFormat="1" ht="21" customHeight="1">
      <c r="A84" s="383"/>
      <c r="B84" s="384" t="s">
        <v>194</v>
      </c>
      <c r="C84" s="387"/>
      <c r="D84" s="386"/>
      <c r="E84" s="388"/>
      <c r="F84" s="388"/>
      <c r="G84" s="386"/>
      <c r="H84" s="386"/>
      <c r="I84" s="386"/>
      <c r="J84" s="386"/>
      <c r="K84" s="386"/>
      <c r="L84" s="389">
        <f>36</f>
        <v>36</v>
      </c>
      <c r="M84" s="389">
        <f>36</f>
        <v>36</v>
      </c>
      <c r="N84" s="389">
        <f>N83/N7</f>
        <v>36</v>
      </c>
      <c r="O84" s="389">
        <f>O83/O7</f>
        <v>36</v>
      </c>
      <c r="P84" s="389">
        <f>P83/P7</f>
        <v>36</v>
      </c>
      <c r="Q84" s="389">
        <f>Q83/Q7</f>
        <v>36</v>
      </c>
      <c r="R84" s="389">
        <f>R83/R7</f>
        <v>36</v>
      </c>
      <c r="S84" s="390"/>
      <c r="T84" s="386"/>
      <c r="U84" s="81"/>
      <c r="V84" s="81"/>
    </row>
    <row r="85" spans="1:21" s="2" customFormat="1" ht="12">
      <c r="A85" s="196" t="s">
        <v>118</v>
      </c>
      <c r="B85" s="391" t="s">
        <v>234</v>
      </c>
      <c r="C85" s="392"/>
      <c r="D85" s="129"/>
      <c r="E85" s="143"/>
      <c r="F85" s="143"/>
      <c r="G85" s="148"/>
      <c r="H85" s="148"/>
      <c r="I85" s="148"/>
      <c r="J85" s="129"/>
      <c r="K85" s="137"/>
      <c r="L85" s="128"/>
      <c r="M85" s="128"/>
      <c r="N85" s="128"/>
      <c r="O85" s="128"/>
      <c r="P85" s="128"/>
      <c r="Q85" s="128"/>
      <c r="R85" s="138" t="s">
        <v>299</v>
      </c>
      <c r="S85" s="138"/>
      <c r="T85" s="368"/>
      <c r="U85" s="81"/>
    </row>
    <row r="86" spans="1:20" s="2" customFormat="1" ht="15" customHeight="1">
      <c r="A86" s="196" t="s">
        <v>119</v>
      </c>
      <c r="B86" s="391" t="s">
        <v>120</v>
      </c>
      <c r="C86" s="393"/>
      <c r="D86" s="129"/>
      <c r="E86" s="129"/>
      <c r="F86" s="129"/>
      <c r="G86" s="148"/>
      <c r="H86" s="148"/>
      <c r="I86" s="148"/>
      <c r="J86" s="129"/>
      <c r="K86" s="129"/>
      <c r="L86" s="128"/>
      <c r="M86" s="128"/>
      <c r="N86" s="128"/>
      <c r="O86" s="128"/>
      <c r="P86" s="128"/>
      <c r="Q86" s="128"/>
      <c r="R86" s="129" t="s">
        <v>300</v>
      </c>
      <c r="S86" s="129"/>
      <c r="T86" s="394"/>
    </row>
    <row r="87" spans="1:20" s="2" customFormat="1" ht="12" customHeight="1">
      <c r="A87" s="655" t="s">
        <v>450</v>
      </c>
      <c r="B87" s="656"/>
      <c r="C87" s="656"/>
      <c r="D87" s="657"/>
      <c r="E87" s="395"/>
      <c r="F87" s="612" t="s">
        <v>1</v>
      </c>
      <c r="G87" s="615" t="s">
        <v>121</v>
      </c>
      <c r="H87" s="615"/>
      <c r="I87" s="615"/>
      <c r="J87" s="615"/>
      <c r="K87" s="616"/>
      <c r="L87" s="397">
        <f aca="true" t="shared" si="7" ref="L87:R87">L83</f>
        <v>588</v>
      </c>
      <c r="M87" s="397">
        <f t="shared" si="7"/>
        <v>779</v>
      </c>
      <c r="N87" s="397">
        <f t="shared" si="7"/>
        <v>504</v>
      </c>
      <c r="O87" s="397">
        <f t="shared" si="7"/>
        <v>684</v>
      </c>
      <c r="P87" s="397">
        <f t="shared" si="7"/>
        <v>396</v>
      </c>
      <c r="Q87" s="397">
        <f t="shared" si="7"/>
        <v>576</v>
      </c>
      <c r="R87" s="397">
        <f t="shared" si="7"/>
        <v>828</v>
      </c>
      <c r="S87" s="397">
        <f>S83</f>
        <v>0</v>
      </c>
      <c r="T87" s="394"/>
    </row>
    <row r="88" spans="1:23" s="157" customFormat="1" ht="12" customHeight="1">
      <c r="A88" s="658" t="s">
        <v>120</v>
      </c>
      <c r="B88" s="659"/>
      <c r="C88" s="659"/>
      <c r="D88" s="660"/>
      <c r="E88" s="398"/>
      <c r="F88" s="613"/>
      <c r="G88" s="615" t="s">
        <v>122</v>
      </c>
      <c r="H88" s="615"/>
      <c r="I88" s="615"/>
      <c r="J88" s="615"/>
      <c r="K88" s="616"/>
      <c r="L88" s="399">
        <v>0</v>
      </c>
      <c r="M88" s="399">
        <v>0</v>
      </c>
      <c r="N88" s="399">
        <f>N76</f>
        <v>108</v>
      </c>
      <c r="O88" s="399">
        <f>O76</f>
        <v>108</v>
      </c>
      <c r="P88" s="399">
        <f>P62</f>
        <v>180</v>
      </c>
      <c r="Q88" s="399"/>
      <c r="R88" s="399">
        <v>0</v>
      </c>
      <c r="S88" s="399">
        <v>0</v>
      </c>
      <c r="T88" s="394"/>
      <c r="U88" s="2"/>
      <c r="V88" s="156"/>
      <c r="W88" s="156"/>
    </row>
    <row r="89" spans="1:23" s="157" customFormat="1" ht="12" customHeight="1">
      <c r="A89" s="661" t="s">
        <v>227</v>
      </c>
      <c r="B89" s="662"/>
      <c r="C89" s="662"/>
      <c r="D89" s="663"/>
      <c r="E89" s="400"/>
      <c r="F89" s="613"/>
      <c r="G89" s="615" t="s">
        <v>236</v>
      </c>
      <c r="H89" s="615"/>
      <c r="I89" s="615"/>
      <c r="J89" s="615"/>
      <c r="K89" s="616"/>
      <c r="L89" s="399">
        <v>0</v>
      </c>
      <c r="M89" s="399">
        <v>0</v>
      </c>
      <c r="N89" s="399">
        <v>0</v>
      </c>
      <c r="O89" s="399">
        <v>0</v>
      </c>
      <c r="P89" s="399"/>
      <c r="Q89" s="399">
        <f>Q66</f>
        <v>288</v>
      </c>
      <c r="R89" s="399">
        <f>R72+R81</f>
        <v>252</v>
      </c>
      <c r="S89" s="399">
        <f>S72+S81</f>
        <v>0</v>
      </c>
      <c r="T89" s="394"/>
      <c r="U89" s="2"/>
      <c r="V89" s="156"/>
      <c r="W89" s="156"/>
    </row>
    <row r="90" spans="1:21" s="157" customFormat="1" ht="12.75" customHeight="1">
      <c r="A90" s="667"/>
      <c r="B90" s="668"/>
      <c r="C90" s="668"/>
      <c r="D90" s="669"/>
      <c r="E90" s="400"/>
      <c r="F90" s="613"/>
      <c r="G90" s="396"/>
      <c r="H90" s="396"/>
      <c r="I90" s="396"/>
      <c r="J90" s="617" t="s">
        <v>237</v>
      </c>
      <c r="K90" s="618"/>
      <c r="L90" s="399"/>
      <c r="M90" s="399"/>
      <c r="N90" s="399"/>
      <c r="O90" s="399"/>
      <c r="P90" s="399"/>
      <c r="Q90" s="399"/>
      <c r="R90" s="399"/>
      <c r="S90" s="399">
        <v>144</v>
      </c>
      <c r="T90" s="394"/>
      <c r="U90" s="2"/>
    </row>
    <row r="91" spans="1:21" s="157" customFormat="1" ht="12.75" customHeight="1">
      <c r="A91" s="670" t="s">
        <v>437</v>
      </c>
      <c r="B91" s="671"/>
      <c r="C91" s="671"/>
      <c r="D91" s="672"/>
      <c r="E91" s="400"/>
      <c r="F91" s="613"/>
      <c r="G91" s="615" t="s">
        <v>298</v>
      </c>
      <c r="H91" s="615"/>
      <c r="I91" s="615"/>
      <c r="J91" s="615"/>
      <c r="K91" s="616"/>
      <c r="L91" s="399">
        <v>0</v>
      </c>
      <c r="M91" s="399">
        <v>3</v>
      </c>
      <c r="N91" s="399">
        <v>0</v>
      </c>
      <c r="O91" s="399">
        <v>5</v>
      </c>
      <c r="P91" s="399">
        <v>2</v>
      </c>
      <c r="Q91" s="399">
        <v>3</v>
      </c>
      <c r="R91" s="399">
        <v>0</v>
      </c>
      <c r="S91" s="399">
        <v>2</v>
      </c>
      <c r="T91" s="394"/>
      <c r="U91" s="2"/>
    </row>
    <row r="92" spans="1:21" s="157" customFormat="1" ht="12.75" customHeight="1">
      <c r="A92" s="670" t="s">
        <v>431</v>
      </c>
      <c r="B92" s="671"/>
      <c r="C92" s="671"/>
      <c r="D92" s="672"/>
      <c r="E92" s="400"/>
      <c r="F92" s="613"/>
      <c r="G92" s="615" t="s">
        <v>124</v>
      </c>
      <c r="H92" s="615"/>
      <c r="I92" s="615"/>
      <c r="J92" s="615"/>
      <c r="K92" s="616"/>
      <c r="L92" s="399">
        <v>1</v>
      </c>
      <c r="M92" s="399">
        <v>10</v>
      </c>
      <c r="N92" s="399">
        <v>3</v>
      </c>
      <c r="O92" s="399">
        <v>5</v>
      </c>
      <c r="P92" s="399">
        <v>1</v>
      </c>
      <c r="Q92" s="399">
        <v>3</v>
      </c>
      <c r="R92" s="399">
        <v>0</v>
      </c>
      <c r="S92" s="399">
        <v>7</v>
      </c>
      <c r="T92" s="394"/>
      <c r="U92" s="2"/>
    </row>
    <row r="93" spans="1:20" s="157" customFormat="1" ht="12.75" customHeight="1">
      <c r="A93" s="664" t="s">
        <v>430</v>
      </c>
      <c r="B93" s="665"/>
      <c r="C93" s="665"/>
      <c r="D93" s="666"/>
      <c r="E93" s="401"/>
      <c r="F93" s="614"/>
      <c r="G93" s="615" t="s">
        <v>123</v>
      </c>
      <c r="H93" s="615"/>
      <c r="I93" s="615"/>
      <c r="J93" s="615"/>
      <c r="K93" s="616"/>
      <c r="L93" s="399">
        <v>0</v>
      </c>
      <c r="M93" s="399">
        <v>0</v>
      </c>
      <c r="N93" s="399">
        <v>0</v>
      </c>
      <c r="O93" s="399">
        <v>1</v>
      </c>
      <c r="P93" s="399">
        <v>0</v>
      </c>
      <c r="Q93" s="399">
        <v>1</v>
      </c>
      <c r="R93" s="399">
        <v>0</v>
      </c>
      <c r="S93" s="399">
        <v>2</v>
      </c>
      <c r="T93" s="394"/>
    </row>
    <row r="94" spans="1:20" s="157" customFormat="1" ht="12.75" customHeight="1">
      <c r="A94" s="402"/>
      <c r="B94" s="403"/>
      <c r="C94" s="173"/>
      <c r="D94" s="402"/>
      <c r="E94" s="402"/>
      <c r="F94" s="402"/>
      <c r="G94" s="402"/>
      <c r="H94" s="402"/>
      <c r="I94" s="402"/>
      <c r="J94" s="402"/>
      <c r="K94" s="402"/>
      <c r="L94" s="402"/>
      <c r="M94" s="402"/>
      <c r="N94" s="402"/>
      <c r="O94" s="402"/>
      <c r="P94" s="402"/>
      <c r="Q94" s="402"/>
      <c r="R94" s="402"/>
      <c r="S94" s="402"/>
      <c r="T94" s="402"/>
    </row>
    <row r="95" spans="1:20" s="157" customFormat="1" ht="12.75">
      <c r="A95" s="402"/>
      <c r="B95" s="402"/>
      <c r="C95" s="402"/>
      <c r="D95" s="402"/>
      <c r="E95" s="402"/>
      <c r="F95" s="402"/>
      <c r="G95" s="402"/>
      <c r="H95" s="402"/>
      <c r="I95" s="402"/>
      <c r="J95" s="402"/>
      <c r="K95" s="402"/>
      <c r="L95" s="402"/>
      <c r="M95" s="402"/>
      <c r="N95" s="402"/>
      <c r="O95" s="402"/>
      <c r="P95" s="402"/>
      <c r="Q95" s="402"/>
      <c r="R95" s="402"/>
      <c r="S95" s="402"/>
      <c r="T95" s="404"/>
    </row>
    <row r="96" spans="1:20" s="157" customFormat="1" ht="12.75">
      <c r="A96" s="402"/>
      <c r="B96" s="403" t="s">
        <v>285</v>
      </c>
      <c r="C96" s="173">
        <f>(J82+K82+S90+Q89+S89+N88+O88+P88)*100/(F82+1080)</f>
        <v>50.86037364798427</v>
      </c>
      <c r="D96" s="402"/>
      <c r="E96" s="402"/>
      <c r="F96" s="402"/>
      <c r="G96" s="402"/>
      <c r="H96" s="402"/>
      <c r="I96" s="402"/>
      <c r="J96" s="402"/>
      <c r="K96" s="402"/>
      <c r="L96" s="402"/>
      <c r="M96" s="402"/>
      <c r="N96" s="402"/>
      <c r="O96" s="402"/>
      <c r="P96" s="402"/>
      <c r="Q96" s="402"/>
      <c r="R96" s="402"/>
      <c r="S96" s="402"/>
      <c r="T96" s="404"/>
    </row>
    <row r="97" spans="1:20" s="125" customFormat="1" ht="12.75">
      <c r="A97" s="402"/>
      <c r="B97" s="403"/>
      <c r="C97" s="173"/>
      <c r="D97" s="402"/>
      <c r="E97" s="402"/>
      <c r="F97" s="402"/>
      <c r="G97" s="402"/>
      <c r="H97" s="402"/>
      <c r="I97" s="402"/>
      <c r="J97" s="402"/>
      <c r="K97" s="402"/>
      <c r="L97" s="402"/>
      <c r="M97" s="402"/>
      <c r="N97" s="402"/>
      <c r="O97" s="402"/>
      <c r="P97" s="402"/>
      <c r="Q97" s="402"/>
      <c r="R97" s="402"/>
      <c r="S97" s="402"/>
      <c r="T97" s="405"/>
    </row>
    <row r="98" spans="1:20" s="125" customFormat="1" ht="12.75">
      <c r="A98" s="91"/>
      <c r="B98" s="92"/>
      <c r="C98" s="91"/>
      <c r="D98" s="91"/>
      <c r="E98" s="91"/>
      <c r="F98" s="91"/>
      <c r="G98" s="91"/>
      <c r="H98" s="91"/>
      <c r="I98" s="91"/>
      <c r="J98" s="91"/>
      <c r="K98" s="91"/>
      <c r="L98" s="91"/>
      <c r="M98" s="91"/>
      <c r="N98" s="91"/>
      <c r="O98" s="91"/>
      <c r="P98" s="91"/>
      <c r="Q98" s="91"/>
      <c r="R98" s="91"/>
      <c r="S98" s="91"/>
      <c r="T98" s="124"/>
    </row>
    <row r="99" spans="1:19" s="125" customFormat="1" ht="12.75">
      <c r="A99" s="124"/>
      <c r="B99" s="151"/>
      <c r="C99" s="124"/>
      <c r="D99" s="124"/>
      <c r="E99" s="124"/>
      <c r="F99" s="124"/>
      <c r="G99" s="124"/>
      <c r="H99" s="124"/>
      <c r="I99" s="124"/>
      <c r="J99" s="124"/>
      <c r="K99" s="124"/>
      <c r="L99" s="124"/>
      <c r="M99" s="124"/>
      <c r="N99" s="124"/>
      <c r="O99" s="124"/>
      <c r="P99" s="124"/>
      <c r="Q99" s="124"/>
      <c r="R99" s="124"/>
      <c r="S99" s="124"/>
    </row>
    <row r="100" spans="1:19" s="125" customFormat="1" ht="12.75">
      <c r="A100" s="124"/>
      <c r="B100" s="124"/>
      <c r="C100" s="124"/>
      <c r="D100" s="124"/>
      <c r="E100" s="124"/>
      <c r="F100" s="124"/>
      <c r="G100" s="124"/>
      <c r="H100" s="124"/>
      <c r="I100" s="124"/>
      <c r="J100" s="124"/>
      <c r="K100" s="124"/>
      <c r="L100" s="124"/>
      <c r="M100" s="124"/>
      <c r="N100" s="124"/>
      <c r="O100" s="124"/>
      <c r="P100" s="124"/>
      <c r="Q100" s="124"/>
      <c r="R100" s="124"/>
      <c r="S100" s="124"/>
    </row>
    <row r="101" spans="1:19" ht="12.75">
      <c r="A101" s="125"/>
      <c r="B101" s="125"/>
      <c r="C101" s="125"/>
      <c r="D101" s="125"/>
      <c r="E101" s="125"/>
      <c r="F101" s="125"/>
      <c r="G101" s="125"/>
      <c r="H101" s="125"/>
      <c r="I101" s="125"/>
      <c r="J101" s="125"/>
      <c r="K101" s="125"/>
      <c r="L101" s="125"/>
      <c r="M101" s="125"/>
      <c r="N101" s="125"/>
      <c r="O101" s="125"/>
      <c r="P101" s="125"/>
      <c r="Q101" s="125"/>
      <c r="R101" s="125"/>
      <c r="S101" s="125"/>
    </row>
    <row r="102" spans="1:19" ht="12.75">
      <c r="A102" s="125"/>
      <c r="B102" s="125"/>
      <c r="C102" s="125"/>
      <c r="D102" s="125"/>
      <c r="E102" s="125"/>
      <c r="F102" s="125"/>
      <c r="G102" s="125"/>
      <c r="H102" s="125"/>
      <c r="I102" s="125"/>
      <c r="J102" s="125"/>
      <c r="K102" s="125"/>
      <c r="L102" s="125"/>
      <c r="M102" s="125"/>
      <c r="N102" s="125"/>
      <c r="O102" s="125"/>
      <c r="P102" s="125"/>
      <c r="Q102" s="125"/>
      <c r="R102" s="125"/>
      <c r="S102" s="125"/>
    </row>
  </sheetData>
  <sheetProtection/>
  <mergeCells count="39">
    <mergeCell ref="T69:T71"/>
    <mergeCell ref="A87:D87"/>
    <mergeCell ref="A88:D88"/>
    <mergeCell ref="A89:D89"/>
    <mergeCell ref="G89:K89"/>
    <mergeCell ref="A93:D93"/>
    <mergeCell ref="A90:D90"/>
    <mergeCell ref="A92:D92"/>
    <mergeCell ref="A91:D91"/>
    <mergeCell ref="A1:S1"/>
    <mergeCell ref="J5:J7"/>
    <mergeCell ref="A2:A7"/>
    <mergeCell ref="B2:B7"/>
    <mergeCell ref="C2:C7"/>
    <mergeCell ref="D2:K2"/>
    <mergeCell ref="L2:S3"/>
    <mergeCell ref="D3:D7"/>
    <mergeCell ref="E3:E7"/>
    <mergeCell ref="F3:K3"/>
    <mergeCell ref="N4:O4"/>
    <mergeCell ref="G92:K92"/>
    <mergeCell ref="G93:K93"/>
    <mergeCell ref="G88:K88"/>
    <mergeCell ref="P4:Q4"/>
    <mergeCell ref="R4:S4"/>
    <mergeCell ref="G5:G7"/>
    <mergeCell ref="K5:K7"/>
    <mergeCell ref="G4:K4"/>
    <mergeCell ref="L4:M4"/>
    <mergeCell ref="C59:C61"/>
    <mergeCell ref="C63:C65"/>
    <mergeCell ref="I5:I7"/>
    <mergeCell ref="H5:H7"/>
    <mergeCell ref="F87:F93"/>
    <mergeCell ref="G87:K87"/>
    <mergeCell ref="J90:K90"/>
    <mergeCell ref="G91:K91"/>
    <mergeCell ref="F4:F7"/>
    <mergeCell ref="C69:C71"/>
  </mergeCells>
  <printOptions gridLines="1"/>
  <pageMargins left="0.7874015748031497" right="0.31496062992125984" top="0.5118110236220472" bottom="0.7480314960629921" header="0.31496062992125984" footer="0.31496062992125984"/>
  <pageSetup horizontalDpi="600" verticalDpi="600" orientation="landscape" paperSize="9" scale="81" r:id="rId1"/>
  <colBreaks count="1" manualBreakCount="1">
    <brk id="21" max="97" man="1"/>
  </colBreaks>
</worksheet>
</file>

<file path=xl/worksheets/sheet6.xml><?xml version="1.0" encoding="utf-8"?>
<worksheet xmlns="http://schemas.openxmlformats.org/spreadsheetml/2006/main" xmlns:r="http://schemas.openxmlformats.org/officeDocument/2006/relationships">
  <dimension ref="A1:B42"/>
  <sheetViews>
    <sheetView view="pageBreakPreview" zoomScale="110" zoomScaleSheetLayoutView="110" zoomScalePageLayoutView="0" workbookViewId="0" topLeftCell="A1">
      <selection activeCell="B39" sqref="B39"/>
    </sheetView>
  </sheetViews>
  <sheetFormatPr defaultColWidth="9.00390625" defaultRowHeight="12.75"/>
  <cols>
    <col min="1" max="1" width="10.125" style="0" customWidth="1"/>
    <col min="2" max="2" width="89.00390625" style="0" customWidth="1"/>
  </cols>
  <sheetData>
    <row r="1" spans="1:2" ht="36.75" customHeight="1">
      <c r="A1" s="673" t="s">
        <v>419</v>
      </c>
      <c r="B1" s="673"/>
    </row>
    <row r="2" spans="1:2" ht="15.75">
      <c r="A2" s="424" t="s">
        <v>195</v>
      </c>
      <c r="B2" s="424" t="s">
        <v>196</v>
      </c>
    </row>
    <row r="3" spans="1:2" ht="15.75">
      <c r="A3" s="424"/>
      <c r="B3" s="425" t="s">
        <v>197</v>
      </c>
    </row>
    <row r="4" spans="1:2" ht="15.75">
      <c r="A4" s="424">
        <v>205</v>
      </c>
      <c r="B4" s="426" t="s">
        <v>229</v>
      </c>
    </row>
    <row r="5" spans="1:2" ht="15.75">
      <c r="A5" s="424">
        <v>203</v>
      </c>
      <c r="B5" s="426" t="s">
        <v>230</v>
      </c>
    </row>
    <row r="6" spans="1:2" ht="15.75">
      <c r="A6" s="424">
        <v>208</v>
      </c>
      <c r="B6" s="426" t="s">
        <v>228</v>
      </c>
    </row>
    <row r="7" spans="1:2" ht="15.75">
      <c r="A7" s="424">
        <v>101</v>
      </c>
      <c r="B7" s="426" t="s">
        <v>231</v>
      </c>
    </row>
    <row r="8" spans="1:2" ht="15.75">
      <c r="A8" s="427">
        <v>206</v>
      </c>
      <c r="B8" s="428" t="s">
        <v>198</v>
      </c>
    </row>
    <row r="9" spans="1:2" ht="47.25" customHeight="1">
      <c r="A9" s="427" t="s">
        <v>255</v>
      </c>
      <c r="B9" s="428" t="s">
        <v>199</v>
      </c>
    </row>
    <row r="10" spans="1:2" ht="15.75">
      <c r="A10" s="427" t="s">
        <v>256</v>
      </c>
      <c r="B10" s="428" t="s">
        <v>200</v>
      </c>
    </row>
    <row r="11" spans="1:2" ht="15.75">
      <c r="A11" s="427">
        <v>301</v>
      </c>
      <c r="B11" s="428" t="s">
        <v>201</v>
      </c>
    </row>
    <row r="12" spans="1:2" ht="15.75">
      <c r="A12" s="427" t="s">
        <v>257</v>
      </c>
      <c r="B12" s="428" t="s">
        <v>202</v>
      </c>
    </row>
    <row r="13" spans="1:2" ht="15.75">
      <c r="A13" s="427" t="s">
        <v>258</v>
      </c>
      <c r="B13" s="428" t="s">
        <v>203</v>
      </c>
    </row>
    <row r="14" spans="1:2" ht="32.25" customHeight="1">
      <c r="A14" s="427" t="s">
        <v>259</v>
      </c>
      <c r="B14" s="428" t="s">
        <v>204</v>
      </c>
    </row>
    <row r="15" spans="1:2" ht="15.75">
      <c r="A15" s="427">
        <v>101.209</v>
      </c>
      <c r="B15" s="428" t="s">
        <v>205</v>
      </c>
    </row>
    <row r="16" spans="1:2" ht="15.75">
      <c r="A16" s="427">
        <v>207.208</v>
      </c>
      <c r="B16" s="428" t="s">
        <v>206</v>
      </c>
    </row>
    <row r="17" spans="1:2" ht="15.75">
      <c r="A17" s="427">
        <v>305</v>
      </c>
      <c r="B17" s="428" t="s">
        <v>207</v>
      </c>
    </row>
    <row r="18" spans="1:2" ht="15.75">
      <c r="A18" s="427">
        <v>307</v>
      </c>
      <c r="B18" s="428" t="s">
        <v>210</v>
      </c>
    </row>
    <row r="19" spans="1:2" ht="15.75">
      <c r="A19" s="427"/>
      <c r="B19" s="428" t="s">
        <v>208</v>
      </c>
    </row>
    <row r="20" spans="1:2" ht="15.75">
      <c r="A20" s="427"/>
      <c r="B20" s="429" t="s">
        <v>209</v>
      </c>
    </row>
    <row r="21" spans="1:2" ht="15.75">
      <c r="A21" s="427">
        <v>307</v>
      </c>
      <c r="B21" s="428" t="s">
        <v>210</v>
      </c>
    </row>
    <row r="22" spans="1:2" ht="15.75">
      <c r="A22" s="427">
        <v>304</v>
      </c>
      <c r="B22" s="428" t="s">
        <v>211</v>
      </c>
    </row>
    <row r="23" spans="1:2" ht="15.75">
      <c r="A23" s="427">
        <v>304</v>
      </c>
      <c r="B23" s="428" t="s">
        <v>212</v>
      </c>
    </row>
    <row r="24" spans="1:2" ht="15.75">
      <c r="A24" s="427">
        <v>4</v>
      </c>
      <c r="B24" s="428" t="s">
        <v>213</v>
      </c>
    </row>
    <row r="25" spans="1:2" ht="15.75">
      <c r="A25" s="427">
        <v>204</v>
      </c>
      <c r="B25" s="428" t="s">
        <v>214</v>
      </c>
    </row>
    <row r="26" spans="1:2" ht="15.75">
      <c r="A26" s="427">
        <v>407</v>
      </c>
      <c r="B26" s="428" t="s">
        <v>215</v>
      </c>
    </row>
    <row r="27" spans="1:2" ht="33" customHeight="1">
      <c r="A27" s="427">
        <v>210</v>
      </c>
      <c r="B27" s="428" t="s">
        <v>216</v>
      </c>
    </row>
    <row r="28" spans="1:2" ht="15.75">
      <c r="A28" s="427">
        <v>103</v>
      </c>
      <c r="B28" s="428" t="s">
        <v>217</v>
      </c>
    </row>
    <row r="29" spans="1:2" ht="15.75">
      <c r="A29" s="427"/>
      <c r="B29" s="428" t="s">
        <v>218</v>
      </c>
    </row>
    <row r="30" spans="1:2" ht="15.75">
      <c r="A30" s="427"/>
      <c r="B30" s="429" t="s">
        <v>219</v>
      </c>
    </row>
    <row r="31" spans="1:2" ht="15.75">
      <c r="A31" s="427">
        <v>222</v>
      </c>
      <c r="B31" s="428" t="s">
        <v>220</v>
      </c>
    </row>
    <row r="32" spans="1:2" ht="15.75">
      <c r="A32" s="427">
        <v>124</v>
      </c>
      <c r="B32" s="428" t="s">
        <v>221</v>
      </c>
    </row>
    <row r="33" spans="1:2" ht="15.75">
      <c r="A33" s="427">
        <v>126</v>
      </c>
      <c r="B33" s="428" t="s">
        <v>222</v>
      </c>
    </row>
    <row r="34" spans="1:2" ht="15.75">
      <c r="A34" s="427"/>
      <c r="B34" s="429" t="s">
        <v>223</v>
      </c>
    </row>
    <row r="35" spans="1:2" ht="15.75">
      <c r="A35" s="427">
        <v>201.202</v>
      </c>
      <c r="B35" s="428" t="s">
        <v>287</v>
      </c>
    </row>
    <row r="36" spans="1:2" ht="15.75">
      <c r="A36" s="427"/>
      <c r="B36" s="429" t="s">
        <v>224</v>
      </c>
    </row>
    <row r="37" spans="1:2" ht="15.75">
      <c r="A37" s="427"/>
      <c r="B37" s="428" t="s">
        <v>225</v>
      </c>
    </row>
    <row r="38" spans="1:2" ht="15.75">
      <c r="A38" s="427"/>
      <c r="B38" s="428" t="s">
        <v>226</v>
      </c>
    </row>
    <row r="39" spans="1:2" ht="15.75">
      <c r="A39" s="430"/>
      <c r="B39" s="158"/>
    </row>
    <row r="40" spans="1:2" ht="12.75">
      <c r="A40" s="158"/>
      <c r="B40" s="158"/>
    </row>
    <row r="42" ht="15.75">
      <c r="B42" s="285"/>
    </row>
  </sheetData>
  <sheetProtection/>
  <mergeCells count="1">
    <mergeCell ref="A1:B1"/>
  </mergeCells>
  <printOptions/>
  <pageMargins left="0.7086614173228347" right="0.7086614173228347" top="0.7480314960629921" bottom="0.7480314960629921" header="0.31496062992125984" footer="0.31496062992125984"/>
  <pageSetup horizontalDpi="600" verticalDpi="600" orientation="portrait" paperSize="9" scale="85" r:id="rId1"/>
  <rowBreaks count="1" manualBreakCount="1">
    <brk id="45" max="6" man="1"/>
  </rowBreaks>
  <colBreaks count="2" manualBreakCount="2">
    <brk id="3" max="47" man="1"/>
    <brk id="5" max="57" man="1"/>
  </colBreaks>
</worksheet>
</file>

<file path=xl/worksheets/sheet7.xml><?xml version="1.0" encoding="utf-8"?>
<worksheet xmlns="http://schemas.openxmlformats.org/spreadsheetml/2006/main" xmlns:r="http://schemas.openxmlformats.org/officeDocument/2006/relationships">
  <dimension ref="B112:C112"/>
  <sheetViews>
    <sheetView tabSelected="1" zoomScale="150" zoomScaleNormal="150" zoomScaleSheetLayoutView="90" workbookViewId="0" topLeftCell="A163">
      <selection activeCell="F183" sqref="F183"/>
    </sheetView>
  </sheetViews>
  <sheetFormatPr defaultColWidth="9.00390625" defaultRowHeight="12.75"/>
  <cols>
    <col min="1" max="1" width="3.00390625" style="0" customWidth="1"/>
  </cols>
  <sheetData>
    <row r="35" s="157" customFormat="1" ht="12.75"/>
    <row r="36" s="157" customFormat="1" ht="12.75"/>
    <row r="68" ht="34.5" customHeight="1"/>
    <row r="111" ht="57" customHeight="1"/>
    <row r="112" spans="2:3" ht="15" customHeight="1">
      <c r="B112" s="97"/>
      <c r="C112" s="97"/>
    </row>
    <row r="153" ht="408.75" customHeight="1"/>
    <row r="229" ht="74.25" customHeight="1"/>
  </sheetData>
  <sheetProtection/>
  <printOptions/>
  <pageMargins left="0" right="0.2362204724409449" top="0.1968503937007874" bottom="0.3937007874015748" header="0.31496062992125984" footer="0.31496062992125984"/>
  <pageSetup fitToHeight="4"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DJ79"/>
  <sheetViews>
    <sheetView view="pageBreakPreview" zoomScale="120" zoomScaleSheetLayoutView="120" zoomScalePageLayoutView="0" workbookViewId="0" topLeftCell="A1">
      <pane ySplit="5" topLeftCell="A6" activePane="bottomLeft" state="frozen"/>
      <selection pane="topLeft" activeCell="A1" sqref="A1"/>
      <selection pane="bottomLeft" activeCell="M49" sqref="M49"/>
    </sheetView>
  </sheetViews>
  <sheetFormatPr defaultColWidth="9.00390625" defaultRowHeight="12.75"/>
  <cols>
    <col min="1" max="1" width="8.25390625" style="0" customWidth="1"/>
    <col min="2" max="2" width="44.25390625" style="0" customWidth="1"/>
    <col min="3" max="3" width="1.75390625" style="0" hidden="1" customWidth="1"/>
    <col min="4" max="11" width="5.75390625" style="0" customWidth="1"/>
    <col min="12" max="12" width="4.25390625" style="0" customWidth="1"/>
    <col min="13" max="13" width="9.25390625" style="0" customWidth="1"/>
  </cols>
  <sheetData>
    <row r="1" spans="1:10" ht="16.5" customHeight="1">
      <c r="A1" s="677" t="s">
        <v>243</v>
      </c>
      <c r="B1" s="678"/>
      <c r="C1" s="678"/>
      <c r="D1" s="678"/>
      <c r="E1" s="678"/>
      <c r="F1" s="678"/>
      <c r="G1" s="678"/>
      <c r="H1" s="678"/>
      <c r="I1" s="678"/>
      <c r="J1" s="678"/>
    </row>
    <row r="2" spans="1:11" s="2" customFormat="1" ht="10.5" customHeight="1">
      <c r="A2" s="638" t="s">
        <v>0</v>
      </c>
      <c r="B2" s="641" t="s">
        <v>191</v>
      </c>
      <c r="C2" s="102"/>
      <c r="D2" s="676" t="s">
        <v>242</v>
      </c>
      <c r="E2" s="676"/>
      <c r="F2" s="676"/>
      <c r="G2" s="676"/>
      <c r="H2" s="676"/>
      <c r="I2" s="676"/>
      <c r="J2" s="676"/>
      <c r="K2" s="676"/>
    </row>
    <row r="3" spans="1:11" s="2" customFormat="1" ht="9.75" customHeight="1">
      <c r="A3" s="639"/>
      <c r="B3" s="642"/>
      <c r="C3" s="103"/>
      <c r="D3" s="676"/>
      <c r="E3" s="676"/>
      <c r="F3" s="676"/>
      <c r="G3" s="676"/>
      <c r="H3" s="676"/>
      <c r="I3" s="676"/>
      <c r="J3" s="676"/>
      <c r="K3" s="676"/>
    </row>
    <row r="4" spans="1:11" s="2" customFormat="1" ht="9" customHeight="1">
      <c r="A4" s="639"/>
      <c r="B4" s="642"/>
      <c r="C4" s="105"/>
      <c r="D4" s="632" t="s">
        <v>52</v>
      </c>
      <c r="E4" s="679"/>
      <c r="F4" s="632" t="s">
        <v>53</v>
      </c>
      <c r="G4" s="679"/>
      <c r="H4" s="632" t="s">
        <v>54</v>
      </c>
      <c r="I4" s="679"/>
      <c r="J4" s="632" t="s">
        <v>55</v>
      </c>
      <c r="K4" s="679"/>
    </row>
    <row r="5" spans="1:11" s="2" customFormat="1" ht="12" customHeight="1">
      <c r="A5" s="639"/>
      <c r="B5" s="642"/>
      <c r="C5" s="104" t="s">
        <v>71</v>
      </c>
      <c r="D5" s="17" t="s">
        <v>73</v>
      </c>
      <c r="E5" s="17" t="s">
        <v>74</v>
      </c>
      <c r="F5" s="17" t="s">
        <v>75</v>
      </c>
      <c r="G5" s="17" t="s">
        <v>76</v>
      </c>
      <c r="H5" s="58" t="s">
        <v>77</v>
      </c>
      <c r="I5" s="58" t="s">
        <v>78</v>
      </c>
      <c r="J5" s="58" t="s">
        <v>79</v>
      </c>
      <c r="K5" s="58" t="s">
        <v>426</v>
      </c>
    </row>
    <row r="6" spans="1:11" s="3" customFormat="1" ht="9.75" customHeight="1">
      <c r="A6" s="84">
        <v>1</v>
      </c>
      <c r="B6" s="85">
        <v>2</v>
      </c>
      <c r="C6" s="85">
        <v>7</v>
      </c>
      <c r="D6" s="106"/>
      <c r="E6" s="106"/>
      <c r="F6" s="106"/>
      <c r="G6" s="106"/>
      <c r="H6" s="106"/>
      <c r="I6" s="106"/>
      <c r="J6" s="106"/>
      <c r="K6" s="107"/>
    </row>
    <row r="7" spans="1:11" s="162" customFormat="1" ht="9.75" customHeight="1">
      <c r="A7" s="181" t="s">
        <v>80</v>
      </c>
      <c r="B7" s="182" t="s">
        <v>81</v>
      </c>
      <c r="C7" s="183" t="e">
        <f>C8+C19</f>
        <v>#REF!</v>
      </c>
      <c r="D7" s="183"/>
      <c r="E7" s="183"/>
      <c r="F7" s="213"/>
      <c r="G7" s="213"/>
      <c r="H7" s="184"/>
      <c r="I7" s="160"/>
      <c r="J7" s="159"/>
      <c r="K7" s="161"/>
    </row>
    <row r="8" spans="1:13" s="163" customFormat="1" ht="9.75" customHeight="1">
      <c r="A8" s="185" t="s">
        <v>82</v>
      </c>
      <c r="B8" s="176" t="s">
        <v>317</v>
      </c>
      <c r="C8" s="186" t="e">
        <f>#REF!+#REF!</f>
        <v>#REF!</v>
      </c>
      <c r="D8" s="183"/>
      <c r="E8" s="183"/>
      <c r="F8" s="213"/>
      <c r="G8" s="213"/>
      <c r="H8" s="184"/>
      <c r="I8" s="160"/>
      <c r="J8" s="159"/>
      <c r="K8" s="161"/>
      <c r="L8" s="162"/>
      <c r="M8" s="162"/>
    </row>
    <row r="9" spans="1:13" s="163" customFormat="1" ht="9.75" customHeight="1">
      <c r="A9" s="218" t="s">
        <v>301</v>
      </c>
      <c r="B9" s="174" t="s">
        <v>302</v>
      </c>
      <c r="C9" s="204"/>
      <c r="D9" s="202">
        <v>2</v>
      </c>
      <c r="E9" s="108">
        <v>2</v>
      </c>
      <c r="F9" s="112"/>
      <c r="G9" s="112"/>
      <c r="H9" s="108"/>
      <c r="I9" s="108"/>
      <c r="J9" s="112"/>
      <c r="K9" s="164"/>
      <c r="L9" s="162"/>
      <c r="M9" s="162"/>
    </row>
    <row r="10" spans="1:13" s="163" customFormat="1" ht="9.75" customHeight="1">
      <c r="A10" s="218" t="s">
        <v>303</v>
      </c>
      <c r="B10" s="174" t="s">
        <v>59</v>
      </c>
      <c r="C10" s="204"/>
      <c r="D10" s="202">
        <v>2</v>
      </c>
      <c r="E10" s="108">
        <v>2</v>
      </c>
      <c r="F10" s="112"/>
      <c r="G10" s="112"/>
      <c r="H10" s="108"/>
      <c r="I10" s="108"/>
      <c r="J10" s="112"/>
      <c r="K10" s="164"/>
      <c r="L10" s="162"/>
      <c r="M10" s="162"/>
    </row>
    <row r="11" spans="1:13" s="163" customFormat="1" ht="9.75" customHeight="1">
      <c r="A11" s="218" t="s">
        <v>305</v>
      </c>
      <c r="B11" s="174" t="s">
        <v>4</v>
      </c>
      <c r="C11" s="204"/>
      <c r="D11" s="202">
        <v>2</v>
      </c>
      <c r="E11" s="108">
        <v>2</v>
      </c>
      <c r="F11" s="112"/>
      <c r="G11" s="112"/>
      <c r="H11" s="202"/>
      <c r="I11" s="108"/>
      <c r="J11" s="112"/>
      <c r="K11" s="164"/>
      <c r="L11" s="162"/>
      <c r="M11" s="162"/>
    </row>
    <row r="12" spans="1:13" s="163" customFormat="1" ht="9.75" customHeight="1">
      <c r="A12" s="218" t="s">
        <v>306</v>
      </c>
      <c r="B12" s="174" t="s">
        <v>24</v>
      </c>
      <c r="C12" s="204"/>
      <c r="D12" s="202">
        <v>2</v>
      </c>
      <c r="E12" s="108">
        <v>2</v>
      </c>
      <c r="F12" s="112"/>
      <c r="G12" s="112"/>
      <c r="H12" s="108"/>
      <c r="I12" s="108"/>
      <c r="J12" s="112"/>
      <c r="K12" s="164"/>
      <c r="L12" s="162"/>
      <c r="M12" s="162"/>
    </row>
    <row r="13" spans="1:13" s="163" customFormat="1" ht="9.75" customHeight="1">
      <c r="A13" s="218" t="s">
        <v>307</v>
      </c>
      <c r="B13" s="174" t="s">
        <v>60</v>
      </c>
      <c r="C13" s="204"/>
      <c r="D13" s="202">
        <v>2</v>
      </c>
      <c r="E13" s="108">
        <v>2</v>
      </c>
      <c r="F13" s="112"/>
      <c r="G13" s="112"/>
      <c r="H13" s="108"/>
      <c r="I13" s="108"/>
      <c r="J13" s="112"/>
      <c r="K13" s="164"/>
      <c r="L13" s="162"/>
      <c r="M13" s="162"/>
    </row>
    <row r="14" spans="1:13" s="163" customFormat="1" ht="9.75" customHeight="1">
      <c r="A14" s="218" t="s">
        <v>314</v>
      </c>
      <c r="B14" s="174" t="s">
        <v>61</v>
      </c>
      <c r="C14" s="204"/>
      <c r="D14" s="202">
        <v>4</v>
      </c>
      <c r="E14" s="108"/>
      <c r="F14" s="112"/>
      <c r="G14" s="112"/>
      <c r="H14" s="108"/>
      <c r="I14" s="108"/>
      <c r="J14" s="112"/>
      <c r="K14" s="164"/>
      <c r="L14" s="162"/>
      <c r="M14" s="162"/>
    </row>
    <row r="15" spans="1:13" s="163" customFormat="1" ht="9.75" customHeight="1">
      <c r="A15" s="218" t="s">
        <v>308</v>
      </c>
      <c r="B15" s="174" t="s">
        <v>62</v>
      </c>
      <c r="C15" s="204"/>
      <c r="D15" s="202"/>
      <c r="E15" s="108">
        <v>4</v>
      </c>
      <c r="F15" s="112"/>
      <c r="G15" s="112"/>
      <c r="H15" s="108"/>
      <c r="I15" s="108"/>
      <c r="J15" s="112"/>
      <c r="K15" s="164"/>
      <c r="L15" s="162"/>
      <c r="M15" s="162"/>
    </row>
    <row r="16" spans="1:13" s="163" customFormat="1" ht="9.75" customHeight="1">
      <c r="A16" s="218" t="s">
        <v>309</v>
      </c>
      <c r="B16" s="174" t="s">
        <v>310</v>
      </c>
      <c r="C16" s="204"/>
      <c r="D16" s="214"/>
      <c r="E16" s="108">
        <v>4</v>
      </c>
      <c r="F16" s="112"/>
      <c r="G16" s="112"/>
      <c r="H16" s="108"/>
      <c r="I16" s="108"/>
      <c r="J16" s="112"/>
      <c r="K16" s="164"/>
      <c r="L16" s="162"/>
      <c r="M16" s="162"/>
    </row>
    <row r="17" spans="1:13" s="163" customFormat="1" ht="9.75" customHeight="1">
      <c r="A17" s="218" t="s">
        <v>311</v>
      </c>
      <c r="B17" s="174" t="s">
        <v>5</v>
      </c>
      <c r="C17" s="204"/>
      <c r="D17" s="202">
        <v>2</v>
      </c>
      <c r="E17" s="108">
        <v>2</v>
      </c>
      <c r="F17" s="112"/>
      <c r="G17" s="112"/>
      <c r="H17" s="108"/>
      <c r="I17" s="108"/>
      <c r="J17" s="112"/>
      <c r="K17" s="164"/>
      <c r="L17" s="162"/>
      <c r="M17" s="162"/>
    </row>
    <row r="18" spans="1:13" s="163" customFormat="1" ht="9.75" customHeight="1">
      <c r="A18" s="218" t="s">
        <v>320</v>
      </c>
      <c r="B18" s="174" t="s">
        <v>63</v>
      </c>
      <c r="C18" s="204"/>
      <c r="D18" s="202"/>
      <c r="E18" s="108">
        <v>4</v>
      </c>
      <c r="F18" s="112"/>
      <c r="G18" s="112"/>
      <c r="H18" s="108"/>
      <c r="I18" s="108"/>
      <c r="J18" s="112"/>
      <c r="K18" s="164"/>
      <c r="L18" s="162"/>
      <c r="M18" s="162"/>
    </row>
    <row r="19" spans="1:11" s="162" customFormat="1" ht="9.75" customHeight="1">
      <c r="A19" s="203"/>
      <c r="B19" s="174"/>
      <c r="C19" s="186" t="e">
        <f>#REF!+#REF!</f>
        <v>#REF!</v>
      </c>
      <c r="D19" s="202"/>
      <c r="E19" s="108"/>
      <c r="F19" s="112"/>
      <c r="G19" s="112"/>
      <c r="H19" s="108"/>
      <c r="I19" s="108"/>
      <c r="J19" s="112"/>
      <c r="K19" s="118"/>
    </row>
    <row r="20" spans="1:13" s="163" customFormat="1" ht="9.75" customHeight="1">
      <c r="A20" s="185"/>
      <c r="B20" s="176" t="s">
        <v>244</v>
      </c>
      <c r="C20" s="204"/>
      <c r="D20" s="202"/>
      <c r="E20" s="108"/>
      <c r="F20" s="112"/>
      <c r="G20" s="112"/>
      <c r="H20" s="108"/>
      <c r="I20" s="108"/>
      <c r="J20" s="112"/>
      <c r="K20" s="118"/>
      <c r="L20" s="162"/>
      <c r="M20" s="162"/>
    </row>
    <row r="21" spans="1:13" s="163" customFormat="1" ht="9.75" customHeight="1">
      <c r="A21" s="218" t="s">
        <v>321</v>
      </c>
      <c r="B21" s="174" t="s">
        <v>14</v>
      </c>
      <c r="C21" s="204"/>
      <c r="D21" s="202">
        <v>2</v>
      </c>
      <c r="E21" s="108">
        <v>2</v>
      </c>
      <c r="F21" s="112"/>
      <c r="G21" s="112"/>
      <c r="H21" s="108"/>
      <c r="I21" s="108"/>
      <c r="J21" s="112"/>
      <c r="K21" s="118"/>
      <c r="L21" s="162"/>
      <c r="M21" s="162"/>
    </row>
    <row r="22" spans="1:13" s="163" customFormat="1" ht="9.75" customHeight="1">
      <c r="A22" s="218" t="s">
        <v>466</v>
      </c>
      <c r="B22" s="174" t="s">
        <v>315</v>
      </c>
      <c r="C22" s="204"/>
      <c r="D22" s="202">
        <v>2</v>
      </c>
      <c r="E22" s="108">
        <v>2</v>
      </c>
      <c r="F22" s="112"/>
      <c r="G22" s="112"/>
      <c r="H22" s="108"/>
      <c r="I22" s="108"/>
      <c r="J22" s="112"/>
      <c r="K22" s="118"/>
      <c r="L22" s="162"/>
      <c r="M22" s="162"/>
    </row>
    <row r="23" spans="1:13" s="3" customFormat="1" ht="9.75" customHeight="1">
      <c r="A23" s="218" t="s">
        <v>467</v>
      </c>
      <c r="B23" s="174" t="s">
        <v>66</v>
      </c>
      <c r="C23" s="204"/>
      <c r="D23" s="202">
        <v>2</v>
      </c>
      <c r="E23" s="108">
        <v>2</v>
      </c>
      <c r="F23" s="112"/>
      <c r="G23" s="112"/>
      <c r="H23" s="108"/>
      <c r="I23" s="108"/>
      <c r="J23" s="112"/>
      <c r="K23" s="118"/>
      <c r="L23" s="79"/>
      <c r="M23" s="79"/>
    </row>
    <row r="24" spans="1:13" s="3" customFormat="1" ht="9.75" customHeight="1">
      <c r="A24" s="218" t="s">
        <v>455</v>
      </c>
      <c r="B24" s="174" t="s">
        <v>454</v>
      </c>
      <c r="C24" s="438">
        <v>2</v>
      </c>
      <c r="D24" s="439">
        <v>2</v>
      </c>
      <c r="E24" s="108">
        <v>2</v>
      </c>
      <c r="F24" s="112"/>
      <c r="G24" s="112"/>
      <c r="H24" s="108"/>
      <c r="I24" s="108"/>
      <c r="J24" s="112"/>
      <c r="K24" s="118"/>
      <c r="L24" s="79"/>
      <c r="M24" s="79"/>
    </row>
    <row r="25" spans="1:13" s="2" customFormat="1" ht="14.25" customHeight="1">
      <c r="A25" s="175"/>
      <c r="B25" s="176" t="s">
        <v>318</v>
      </c>
      <c r="C25" s="204"/>
      <c r="D25" s="202"/>
      <c r="E25" s="108"/>
      <c r="F25" s="112"/>
      <c r="G25" s="112"/>
      <c r="H25" s="108"/>
      <c r="I25" s="108"/>
      <c r="J25" s="112"/>
      <c r="K25" s="118"/>
      <c r="L25" s="82"/>
      <c r="M25" s="81"/>
    </row>
    <row r="26" spans="1:13" s="168" customFormat="1" ht="9.75" customHeight="1">
      <c r="A26" s="218" t="s">
        <v>468</v>
      </c>
      <c r="B26" s="174" t="s">
        <v>316</v>
      </c>
      <c r="C26" s="204"/>
      <c r="D26" s="202"/>
      <c r="E26" s="108">
        <v>4</v>
      </c>
      <c r="F26" s="112"/>
      <c r="G26" s="112"/>
      <c r="H26" s="108"/>
      <c r="I26" s="108"/>
      <c r="J26" s="112"/>
      <c r="K26" s="118"/>
      <c r="L26" s="167"/>
      <c r="M26" s="167"/>
    </row>
    <row r="27" spans="1:13" s="168" customFormat="1" ht="9.75" customHeight="1">
      <c r="A27" s="99"/>
      <c r="B27" s="101" t="s">
        <v>241</v>
      </c>
      <c r="C27" s="100" t="e">
        <f>C28+C34+C37-#REF!-#REF!-#REF!-#REF!-#REF!-#REF!-#REF!</f>
        <v>#REF!</v>
      </c>
      <c r="D27" s="109"/>
      <c r="E27" s="109"/>
      <c r="F27" s="113"/>
      <c r="G27" s="113"/>
      <c r="H27" s="109"/>
      <c r="I27" s="109"/>
      <c r="J27" s="113"/>
      <c r="K27" s="118"/>
      <c r="L27" s="167"/>
      <c r="M27" s="167"/>
    </row>
    <row r="28" spans="1:114" s="170" customFormat="1" ht="9.75" customHeight="1">
      <c r="A28" s="95" t="s">
        <v>7</v>
      </c>
      <c r="B28" s="93" t="s">
        <v>96</v>
      </c>
      <c r="C28" s="94" t="e">
        <f>#REF!-#REF!</f>
        <v>#REF!</v>
      </c>
      <c r="D28" s="110"/>
      <c r="E28" s="110"/>
      <c r="F28" s="114"/>
      <c r="G28" s="114"/>
      <c r="H28" s="110"/>
      <c r="I28" s="110"/>
      <c r="J28" s="114"/>
      <c r="K28" s="119"/>
      <c r="L28" s="167"/>
      <c r="M28" s="167"/>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c r="AY28" s="168"/>
      <c r="AZ28" s="168"/>
      <c r="BA28" s="168"/>
      <c r="BB28" s="168"/>
      <c r="BC28" s="168"/>
      <c r="BD28" s="168"/>
      <c r="BE28" s="168"/>
      <c r="BF28" s="168"/>
      <c r="BG28" s="168"/>
      <c r="BH28" s="168"/>
      <c r="BI28" s="168"/>
      <c r="BJ28" s="168"/>
      <c r="BK28" s="168"/>
      <c r="BL28" s="168"/>
      <c r="BM28" s="168"/>
      <c r="BN28" s="168"/>
      <c r="BO28" s="168"/>
      <c r="BP28" s="168"/>
      <c r="BQ28" s="168"/>
      <c r="BR28" s="168"/>
      <c r="BS28" s="168"/>
      <c r="BT28" s="168"/>
      <c r="BU28" s="168"/>
      <c r="BV28" s="168"/>
      <c r="BW28" s="168"/>
      <c r="BX28" s="168"/>
      <c r="BY28" s="168"/>
      <c r="BZ28" s="168"/>
      <c r="CA28" s="168"/>
      <c r="CB28" s="168"/>
      <c r="CC28" s="168"/>
      <c r="CD28" s="168"/>
      <c r="CE28" s="168"/>
      <c r="CF28" s="168"/>
      <c r="CG28" s="168"/>
      <c r="CH28" s="168"/>
      <c r="CI28" s="168"/>
      <c r="CJ28" s="168"/>
      <c r="CK28" s="168"/>
      <c r="CL28" s="168"/>
      <c r="CM28" s="168"/>
      <c r="CN28" s="168"/>
      <c r="CO28" s="168"/>
      <c r="CP28" s="168"/>
      <c r="CQ28" s="168"/>
      <c r="CR28" s="168"/>
      <c r="CS28" s="168"/>
      <c r="CT28" s="168"/>
      <c r="CU28" s="168"/>
      <c r="CV28" s="168"/>
      <c r="CW28" s="168"/>
      <c r="CX28" s="168"/>
      <c r="CY28" s="168"/>
      <c r="CZ28" s="168"/>
      <c r="DA28" s="168"/>
      <c r="DB28" s="168"/>
      <c r="DC28" s="168"/>
      <c r="DD28" s="168"/>
      <c r="DE28" s="168"/>
      <c r="DF28" s="168"/>
      <c r="DG28" s="168"/>
      <c r="DH28" s="168"/>
      <c r="DI28" s="168"/>
      <c r="DJ28" s="168"/>
    </row>
    <row r="29" spans="1:13" s="168" customFormat="1" ht="9.75" customHeight="1">
      <c r="A29" s="88" t="s">
        <v>2</v>
      </c>
      <c r="B29" s="136" t="s">
        <v>10</v>
      </c>
      <c r="C29" s="59" t="e">
        <f>#REF!-#REF!</f>
        <v>#REF!</v>
      </c>
      <c r="D29" s="108"/>
      <c r="E29" s="108"/>
      <c r="F29" s="112"/>
      <c r="G29" s="112"/>
      <c r="H29" s="108">
        <v>4</v>
      </c>
      <c r="I29" s="108"/>
      <c r="J29" s="112"/>
      <c r="K29" s="119"/>
      <c r="L29" s="167"/>
      <c r="M29" s="167"/>
    </row>
    <row r="30" spans="1:13" s="168" customFormat="1" ht="9.75" customHeight="1">
      <c r="A30" s="205" t="s">
        <v>9</v>
      </c>
      <c r="B30" s="141" t="s">
        <v>24</v>
      </c>
      <c r="C30" s="59" t="e">
        <f>#REF!-#REF!</f>
        <v>#REF!</v>
      </c>
      <c r="D30" s="111"/>
      <c r="E30" s="111"/>
      <c r="F30" s="206"/>
      <c r="G30" s="112">
        <v>4</v>
      </c>
      <c r="H30" s="108"/>
      <c r="I30" s="108"/>
      <c r="J30" s="112"/>
      <c r="K30" s="119"/>
      <c r="L30" s="167"/>
      <c r="M30" s="167"/>
    </row>
    <row r="31" spans="1:114" s="171" customFormat="1" ht="13.5" customHeight="1">
      <c r="A31" s="88" t="s">
        <v>3</v>
      </c>
      <c r="B31" s="136" t="s">
        <v>4</v>
      </c>
      <c r="C31" s="59" t="e">
        <f>#REF!-#REF!</f>
        <v>#REF!</v>
      </c>
      <c r="D31" s="108"/>
      <c r="E31" s="108"/>
      <c r="F31" s="112">
        <v>2</v>
      </c>
      <c r="G31" s="112">
        <v>2</v>
      </c>
      <c r="H31" s="202">
        <v>2</v>
      </c>
      <c r="I31" s="108">
        <v>2</v>
      </c>
      <c r="J31" s="112">
        <v>4</v>
      </c>
      <c r="K31" s="120"/>
      <c r="L31" s="167"/>
      <c r="M31" s="167"/>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c r="AT31" s="168"/>
      <c r="AU31" s="168"/>
      <c r="AV31" s="168"/>
      <c r="AW31" s="168"/>
      <c r="AX31" s="168"/>
      <c r="AY31" s="168"/>
      <c r="AZ31" s="168"/>
      <c r="BA31" s="168"/>
      <c r="BB31" s="168"/>
      <c r="BC31" s="168"/>
      <c r="BD31" s="168"/>
      <c r="BE31" s="168"/>
      <c r="BF31" s="168"/>
      <c r="BG31" s="168"/>
      <c r="BH31" s="168"/>
      <c r="BI31" s="168"/>
      <c r="BJ31" s="168"/>
      <c r="BK31" s="168"/>
      <c r="BL31" s="168"/>
      <c r="BM31" s="168"/>
      <c r="BN31" s="168"/>
      <c r="BO31" s="168"/>
      <c r="BP31" s="168"/>
      <c r="BQ31" s="168"/>
      <c r="BR31" s="168"/>
      <c r="BS31" s="168"/>
      <c r="BT31" s="168"/>
      <c r="BU31" s="168"/>
      <c r="BV31" s="168"/>
      <c r="BW31" s="168"/>
      <c r="BX31" s="168"/>
      <c r="BY31" s="168"/>
      <c r="BZ31" s="168"/>
      <c r="CA31" s="168"/>
      <c r="CB31" s="168"/>
      <c r="CC31" s="168"/>
      <c r="CD31" s="168"/>
      <c r="CE31" s="168"/>
      <c r="CF31" s="168"/>
      <c r="CG31" s="168"/>
      <c r="CH31" s="168"/>
      <c r="CI31" s="168"/>
      <c r="CJ31" s="168"/>
      <c r="CK31" s="168"/>
      <c r="CL31" s="168"/>
      <c r="CM31" s="168"/>
      <c r="CN31" s="168"/>
      <c r="CO31" s="168"/>
      <c r="CP31" s="168"/>
      <c r="CQ31" s="168"/>
      <c r="CR31" s="168"/>
      <c r="CS31" s="168"/>
      <c r="CT31" s="168"/>
      <c r="CU31" s="168"/>
      <c r="CV31" s="168"/>
      <c r="CW31" s="168"/>
      <c r="CX31" s="168"/>
      <c r="CY31" s="168"/>
      <c r="CZ31" s="168"/>
      <c r="DA31" s="168"/>
      <c r="DB31" s="168"/>
      <c r="DC31" s="168"/>
      <c r="DD31" s="168"/>
      <c r="DE31" s="168"/>
      <c r="DF31" s="168"/>
      <c r="DG31" s="168"/>
      <c r="DH31" s="168"/>
      <c r="DI31" s="168"/>
      <c r="DJ31" s="168"/>
    </row>
    <row r="32" spans="1:114" s="170" customFormat="1" ht="9.75" customHeight="1">
      <c r="A32" s="90" t="s">
        <v>12</v>
      </c>
      <c r="B32" s="189" t="s">
        <v>5</v>
      </c>
      <c r="C32" s="59" t="e">
        <f>#REF!-#REF!</f>
        <v>#REF!</v>
      </c>
      <c r="D32" s="111"/>
      <c r="E32" s="111"/>
      <c r="F32" s="115"/>
      <c r="G32" s="112">
        <v>4</v>
      </c>
      <c r="H32" s="108"/>
      <c r="I32" s="108">
        <v>4</v>
      </c>
      <c r="J32" s="112">
        <v>4</v>
      </c>
      <c r="K32" s="164"/>
      <c r="L32" s="167"/>
      <c r="M32" s="167"/>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8"/>
      <c r="BC32" s="168"/>
      <c r="BD32" s="168"/>
      <c r="BE32" s="168"/>
      <c r="BF32" s="168"/>
      <c r="BG32" s="168"/>
      <c r="BH32" s="168"/>
      <c r="BI32" s="168"/>
      <c r="BJ32" s="168"/>
      <c r="BK32" s="168"/>
      <c r="BL32" s="168"/>
      <c r="BM32" s="168"/>
      <c r="BN32" s="168"/>
      <c r="BO32" s="168"/>
      <c r="BP32" s="168"/>
      <c r="BQ32" s="168"/>
      <c r="BR32" s="168"/>
      <c r="BS32" s="168"/>
      <c r="BT32" s="168"/>
      <c r="BU32" s="168"/>
      <c r="BV32" s="168"/>
      <c r="BW32" s="168"/>
      <c r="BX32" s="168"/>
      <c r="BY32" s="168"/>
      <c r="BZ32" s="168"/>
      <c r="CA32" s="168"/>
      <c r="CB32" s="168"/>
      <c r="CC32" s="168"/>
      <c r="CD32" s="168"/>
      <c r="CE32" s="168"/>
      <c r="CF32" s="168"/>
      <c r="CG32" s="168"/>
      <c r="CH32" s="168"/>
      <c r="CI32" s="168"/>
      <c r="CJ32" s="168"/>
      <c r="CK32" s="168"/>
      <c r="CL32" s="168"/>
      <c r="CM32" s="168"/>
      <c r="CN32" s="168"/>
      <c r="CO32" s="168"/>
      <c r="CP32" s="168"/>
      <c r="CQ32" s="168"/>
      <c r="CR32" s="168"/>
      <c r="CS32" s="168"/>
      <c r="CT32" s="168"/>
      <c r="CU32" s="168"/>
      <c r="CV32" s="168"/>
      <c r="CW32" s="168"/>
      <c r="CX32" s="168"/>
      <c r="CY32" s="168"/>
      <c r="CZ32" s="168"/>
      <c r="DA32" s="168"/>
      <c r="DB32" s="168"/>
      <c r="DC32" s="168"/>
      <c r="DD32" s="168"/>
      <c r="DE32" s="168"/>
      <c r="DF32" s="168"/>
      <c r="DG32" s="168"/>
      <c r="DH32" s="168"/>
      <c r="DI32" s="168"/>
      <c r="DJ32" s="168"/>
    </row>
    <row r="33" spans="1:114" s="170" customFormat="1" ht="9.75" customHeight="1">
      <c r="A33" s="90" t="s">
        <v>13</v>
      </c>
      <c r="B33" s="136" t="s">
        <v>253</v>
      </c>
      <c r="C33" s="59" t="e">
        <f>#REF!-#REF!</f>
        <v>#REF!</v>
      </c>
      <c r="D33" s="111"/>
      <c r="E33" s="111"/>
      <c r="F33" s="116">
        <v>4</v>
      </c>
      <c r="G33" s="206"/>
      <c r="H33" s="111"/>
      <c r="I33" s="111"/>
      <c r="J33" s="206"/>
      <c r="K33" s="120"/>
      <c r="L33" s="167"/>
      <c r="M33" s="167"/>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8"/>
      <c r="BC33" s="168"/>
      <c r="BD33" s="168"/>
      <c r="BE33" s="168"/>
      <c r="BF33" s="168"/>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C33" s="168"/>
      <c r="CD33" s="168"/>
      <c r="CE33" s="168"/>
      <c r="CF33" s="168"/>
      <c r="CG33" s="168"/>
      <c r="CH33" s="168"/>
      <c r="CI33" s="168"/>
      <c r="CJ33" s="168"/>
      <c r="CK33" s="168"/>
      <c r="CL33" s="168"/>
      <c r="CM33" s="168"/>
      <c r="CN33" s="168"/>
      <c r="CO33" s="168"/>
      <c r="CP33" s="168"/>
      <c r="CQ33" s="168"/>
      <c r="CR33" s="168"/>
      <c r="CS33" s="168"/>
      <c r="CT33" s="168"/>
      <c r="CU33" s="168"/>
      <c r="CV33" s="168"/>
      <c r="CW33" s="168"/>
      <c r="CX33" s="168"/>
      <c r="CY33" s="168"/>
      <c r="CZ33" s="168"/>
      <c r="DA33" s="168"/>
      <c r="DB33" s="168"/>
      <c r="DC33" s="168"/>
      <c r="DD33" s="168"/>
      <c r="DE33" s="168"/>
      <c r="DF33" s="168"/>
      <c r="DG33" s="168"/>
      <c r="DH33" s="168"/>
      <c r="DI33" s="168"/>
      <c r="DJ33" s="168"/>
    </row>
    <row r="34" spans="1:114" s="170" customFormat="1" ht="9.75" customHeight="1">
      <c r="A34" s="207" t="s">
        <v>8</v>
      </c>
      <c r="B34" s="93" t="s">
        <v>97</v>
      </c>
      <c r="C34" s="94"/>
      <c r="D34" s="208"/>
      <c r="E34" s="208"/>
      <c r="F34" s="117"/>
      <c r="G34" s="114"/>
      <c r="H34" s="110"/>
      <c r="I34" s="110"/>
      <c r="J34" s="114"/>
      <c r="K34" s="120"/>
      <c r="L34" s="167"/>
      <c r="M34" s="167"/>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8"/>
      <c r="BC34" s="168"/>
      <c r="BD34" s="168"/>
      <c r="BE34" s="168"/>
      <c r="BF34" s="168"/>
      <c r="BG34" s="168"/>
      <c r="BH34" s="168"/>
      <c r="BI34" s="168"/>
      <c r="BJ34" s="168"/>
      <c r="BK34" s="168"/>
      <c r="BL34" s="168"/>
      <c r="BM34" s="168"/>
      <c r="BN34" s="168"/>
      <c r="BO34" s="168"/>
      <c r="BP34" s="168"/>
      <c r="BQ34" s="168"/>
      <c r="BR34" s="168"/>
      <c r="BS34" s="168"/>
      <c r="BT34" s="168"/>
      <c r="BU34" s="168"/>
      <c r="BV34" s="168"/>
      <c r="BW34" s="168"/>
      <c r="BX34" s="168"/>
      <c r="BY34" s="168"/>
      <c r="BZ34" s="168"/>
      <c r="CA34" s="168"/>
      <c r="CB34" s="168"/>
      <c r="CC34" s="168"/>
      <c r="CD34" s="168"/>
      <c r="CE34" s="168"/>
      <c r="CF34" s="168"/>
      <c r="CG34" s="168"/>
      <c r="CH34" s="168"/>
      <c r="CI34" s="168"/>
      <c r="CJ34" s="168"/>
      <c r="CK34" s="168"/>
      <c r="CL34" s="168"/>
      <c r="CM34" s="168"/>
      <c r="CN34" s="168"/>
      <c r="CO34" s="168"/>
      <c r="CP34" s="168"/>
      <c r="CQ34" s="168"/>
      <c r="CR34" s="168"/>
      <c r="CS34" s="168"/>
      <c r="CT34" s="168"/>
      <c r="CU34" s="168"/>
      <c r="CV34" s="168"/>
      <c r="CW34" s="168"/>
      <c r="CX34" s="168"/>
      <c r="CY34" s="168"/>
      <c r="CZ34" s="168"/>
      <c r="DA34" s="168"/>
      <c r="DB34" s="168"/>
      <c r="DC34" s="168"/>
      <c r="DD34" s="168"/>
      <c r="DE34" s="168"/>
      <c r="DF34" s="168"/>
      <c r="DG34" s="168"/>
      <c r="DH34" s="168"/>
      <c r="DI34" s="168"/>
      <c r="DJ34" s="168"/>
    </row>
    <row r="35" spans="1:114" s="170" customFormat="1" ht="9.75" customHeight="1">
      <c r="A35" s="88" t="s">
        <v>6</v>
      </c>
      <c r="B35" s="89" t="s">
        <v>14</v>
      </c>
      <c r="C35" s="59" t="e">
        <f>#REF!-#REF!</f>
        <v>#REF!</v>
      </c>
      <c r="D35" s="108"/>
      <c r="E35" s="108"/>
      <c r="F35" s="115"/>
      <c r="G35" s="112">
        <v>4</v>
      </c>
      <c r="H35" s="108"/>
      <c r="I35" s="108"/>
      <c r="J35" s="112"/>
      <c r="K35" s="120"/>
      <c r="L35" s="167"/>
      <c r="M35" s="167"/>
      <c r="N35" s="172"/>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c r="BG35" s="168"/>
      <c r="BH35" s="168"/>
      <c r="BI35" s="168"/>
      <c r="BJ35" s="168"/>
      <c r="BK35" s="168"/>
      <c r="BL35" s="168"/>
      <c r="BM35" s="168"/>
      <c r="BN35" s="168"/>
      <c r="BO35" s="168"/>
      <c r="BP35" s="168"/>
      <c r="BQ35" s="168"/>
      <c r="BR35" s="168"/>
      <c r="BS35" s="168"/>
      <c r="BT35" s="168"/>
      <c r="BU35" s="168"/>
      <c r="BV35" s="168"/>
      <c r="BW35" s="168"/>
      <c r="BX35" s="168"/>
      <c r="BY35" s="168"/>
      <c r="BZ35" s="168"/>
      <c r="CA35" s="168"/>
      <c r="CB35" s="168"/>
      <c r="CC35" s="168"/>
      <c r="CD35" s="168"/>
      <c r="CE35" s="168"/>
      <c r="CF35" s="168"/>
      <c r="CG35" s="168"/>
      <c r="CH35" s="168"/>
      <c r="CI35" s="168"/>
      <c r="CJ35" s="168"/>
      <c r="CK35" s="168"/>
      <c r="CL35" s="168"/>
      <c r="CM35" s="168"/>
      <c r="CN35" s="168"/>
      <c r="CO35" s="168"/>
      <c r="CP35" s="168"/>
      <c r="CQ35" s="168"/>
      <c r="CR35" s="168"/>
      <c r="CS35" s="168"/>
      <c r="CT35" s="168"/>
      <c r="CU35" s="168"/>
      <c r="CV35" s="168"/>
      <c r="CW35" s="168"/>
      <c r="CX35" s="168"/>
      <c r="CY35" s="168"/>
      <c r="CZ35" s="168"/>
      <c r="DA35" s="168"/>
      <c r="DB35" s="168"/>
      <c r="DC35" s="168"/>
      <c r="DD35" s="168"/>
      <c r="DE35" s="168"/>
      <c r="DF35" s="168"/>
      <c r="DG35" s="168"/>
      <c r="DH35" s="168"/>
      <c r="DI35" s="168"/>
      <c r="DJ35" s="168"/>
    </row>
    <row r="36" spans="1:114" s="170" customFormat="1" ht="9.75" customHeight="1">
      <c r="A36" s="88" t="s">
        <v>16</v>
      </c>
      <c r="B36" s="89" t="s">
        <v>15</v>
      </c>
      <c r="C36" s="59" t="e">
        <f>#REF!-#REF!</f>
        <v>#REF!</v>
      </c>
      <c r="D36" s="108"/>
      <c r="E36" s="108"/>
      <c r="F36" s="115"/>
      <c r="G36" s="112">
        <v>4</v>
      </c>
      <c r="H36" s="108"/>
      <c r="I36" s="108"/>
      <c r="J36" s="112"/>
      <c r="K36" s="120"/>
      <c r="L36" s="167"/>
      <c r="M36" s="167"/>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8"/>
      <c r="BQ36" s="168"/>
      <c r="BR36" s="168"/>
      <c r="BS36" s="168"/>
      <c r="BT36" s="168"/>
      <c r="BU36" s="168"/>
      <c r="BV36" s="168"/>
      <c r="BW36" s="168"/>
      <c r="BX36" s="168"/>
      <c r="BY36" s="168"/>
      <c r="BZ36" s="168"/>
      <c r="CA36" s="168"/>
      <c r="CB36" s="168"/>
      <c r="CC36" s="168"/>
      <c r="CD36" s="168"/>
      <c r="CE36" s="168"/>
      <c r="CF36" s="168"/>
      <c r="CG36" s="168"/>
      <c r="CH36" s="168"/>
      <c r="CI36" s="168"/>
      <c r="CJ36" s="168"/>
      <c r="CK36" s="168"/>
      <c r="CL36" s="168"/>
      <c r="CM36" s="168"/>
      <c r="CN36" s="168"/>
      <c r="CO36" s="168"/>
      <c r="CP36" s="168"/>
      <c r="CQ36" s="168"/>
      <c r="CR36" s="168"/>
      <c r="CS36" s="168"/>
      <c r="CT36" s="168"/>
      <c r="CU36" s="168"/>
      <c r="CV36" s="168"/>
      <c r="CW36" s="168"/>
      <c r="CX36" s="168"/>
      <c r="CY36" s="168"/>
      <c r="CZ36" s="168"/>
      <c r="DA36" s="168"/>
      <c r="DB36" s="168"/>
      <c r="DC36" s="168"/>
      <c r="DD36" s="168"/>
      <c r="DE36" s="168"/>
      <c r="DF36" s="168"/>
      <c r="DG36" s="168"/>
      <c r="DH36" s="168"/>
      <c r="DI36" s="168"/>
      <c r="DJ36" s="168"/>
    </row>
    <row r="37" spans="1:114" s="169" customFormat="1" ht="9.75" customHeight="1">
      <c r="A37" s="209" t="s">
        <v>25</v>
      </c>
      <c r="B37" s="210" t="s">
        <v>26</v>
      </c>
      <c r="C37" s="211" t="e">
        <f>C56+C38</f>
        <v>#REF!</v>
      </c>
      <c r="D37" s="110"/>
      <c r="E37" s="110"/>
      <c r="F37" s="117"/>
      <c r="G37" s="114"/>
      <c r="H37" s="110"/>
      <c r="I37" s="110"/>
      <c r="J37" s="114"/>
      <c r="K37" s="120"/>
      <c r="L37" s="167"/>
      <c r="M37" s="167"/>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8"/>
      <c r="BC37" s="168"/>
      <c r="BD37" s="168"/>
      <c r="BE37" s="168"/>
      <c r="BF37" s="168"/>
      <c r="BG37" s="168"/>
      <c r="BH37" s="168"/>
      <c r="BI37" s="168"/>
      <c r="BJ37" s="168"/>
      <c r="BK37" s="168"/>
      <c r="BL37" s="168"/>
      <c r="BM37" s="168"/>
      <c r="BN37" s="168"/>
      <c r="BO37" s="168"/>
      <c r="BP37" s="168"/>
      <c r="BQ37" s="168"/>
      <c r="BR37" s="168"/>
      <c r="BS37" s="168"/>
      <c r="BT37" s="168"/>
      <c r="BU37" s="168"/>
      <c r="BV37" s="168"/>
      <c r="BW37" s="168"/>
      <c r="BX37" s="168"/>
      <c r="BY37" s="168"/>
      <c r="BZ37" s="168"/>
      <c r="CA37" s="168"/>
      <c r="CB37" s="168"/>
      <c r="CC37" s="168"/>
      <c r="CD37" s="168"/>
      <c r="CE37" s="168"/>
      <c r="CF37" s="168"/>
      <c r="CG37" s="168"/>
      <c r="CH37" s="168"/>
      <c r="CI37" s="168"/>
      <c r="CJ37" s="168"/>
      <c r="CK37" s="168"/>
      <c r="CL37" s="168"/>
      <c r="CM37" s="168"/>
      <c r="CN37" s="168"/>
      <c r="CO37" s="168"/>
      <c r="CP37" s="168"/>
      <c r="CQ37" s="168"/>
      <c r="CR37" s="168"/>
      <c r="CS37" s="168"/>
      <c r="CT37" s="168"/>
      <c r="CU37" s="168"/>
      <c r="CV37" s="168"/>
      <c r="CW37" s="168"/>
      <c r="CX37" s="168"/>
      <c r="CY37" s="168"/>
      <c r="CZ37" s="168"/>
      <c r="DA37" s="168"/>
      <c r="DB37" s="168"/>
      <c r="DC37" s="168"/>
      <c r="DD37" s="168"/>
      <c r="DE37" s="168"/>
      <c r="DF37" s="168"/>
      <c r="DG37" s="168"/>
      <c r="DH37" s="168"/>
      <c r="DI37" s="168"/>
      <c r="DJ37" s="168"/>
    </row>
    <row r="38" spans="1:114" s="170" customFormat="1" ht="9.75" customHeight="1">
      <c r="A38" s="95" t="s">
        <v>27</v>
      </c>
      <c r="B38" s="96" t="s">
        <v>98</v>
      </c>
      <c r="C38" s="187" t="e">
        <f>SUM(C39:C47)</f>
        <v>#REF!</v>
      </c>
      <c r="D38" s="110"/>
      <c r="E38" s="110"/>
      <c r="F38" s="117"/>
      <c r="G38" s="114"/>
      <c r="H38" s="110"/>
      <c r="I38" s="110"/>
      <c r="J38" s="114"/>
      <c r="K38" s="120"/>
      <c r="L38" s="167"/>
      <c r="M38" s="167"/>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c r="AV38" s="168"/>
      <c r="AW38" s="168"/>
      <c r="AX38" s="168"/>
      <c r="AY38" s="168"/>
      <c r="AZ38" s="168"/>
      <c r="BA38" s="168"/>
      <c r="BB38" s="168"/>
      <c r="BC38" s="168"/>
      <c r="BD38" s="168"/>
      <c r="BE38" s="168"/>
      <c r="BF38" s="168"/>
      <c r="BG38" s="168"/>
      <c r="BH38" s="168"/>
      <c r="BI38" s="168"/>
      <c r="BJ38" s="168"/>
      <c r="BK38" s="168"/>
      <c r="BL38" s="168"/>
      <c r="BM38" s="168"/>
      <c r="BN38" s="168"/>
      <c r="BO38" s="168"/>
      <c r="BP38" s="168"/>
      <c r="BQ38" s="168"/>
      <c r="BR38" s="168"/>
      <c r="BS38" s="168"/>
      <c r="BT38" s="168"/>
      <c r="BU38" s="168"/>
      <c r="BV38" s="168"/>
      <c r="BW38" s="168"/>
      <c r="BX38" s="168"/>
      <c r="BY38" s="168"/>
      <c r="BZ38" s="168"/>
      <c r="CA38" s="168"/>
      <c r="CB38" s="168"/>
      <c r="CC38" s="168"/>
      <c r="CD38" s="168"/>
      <c r="CE38" s="168"/>
      <c r="CF38" s="168"/>
      <c r="CG38" s="168"/>
      <c r="CH38" s="168"/>
      <c r="CI38" s="168"/>
      <c r="CJ38" s="168"/>
      <c r="CK38" s="168"/>
      <c r="CL38" s="168"/>
      <c r="CM38" s="168"/>
      <c r="CN38" s="168"/>
      <c r="CO38" s="168"/>
      <c r="CP38" s="168"/>
      <c r="CQ38" s="168"/>
      <c r="CR38" s="168"/>
      <c r="CS38" s="168"/>
      <c r="CT38" s="168"/>
      <c r="CU38" s="168"/>
      <c r="CV38" s="168"/>
      <c r="CW38" s="168"/>
      <c r="CX38" s="168"/>
      <c r="CY38" s="168"/>
      <c r="CZ38" s="168"/>
      <c r="DA38" s="168"/>
      <c r="DB38" s="168"/>
      <c r="DC38" s="168"/>
      <c r="DD38" s="168"/>
      <c r="DE38" s="168"/>
      <c r="DF38" s="168"/>
      <c r="DG38" s="168"/>
      <c r="DH38" s="168"/>
      <c r="DI38" s="168"/>
      <c r="DJ38" s="168"/>
    </row>
    <row r="39" spans="1:114" s="170" customFormat="1" ht="9.75" customHeight="1">
      <c r="A39" s="88" t="s">
        <v>28</v>
      </c>
      <c r="B39" s="136" t="s">
        <v>21</v>
      </c>
      <c r="C39" s="80" t="e">
        <f>#REF!-#REF!</f>
        <v>#REF!</v>
      </c>
      <c r="D39" s="108"/>
      <c r="E39" s="108"/>
      <c r="F39" s="115">
        <v>2</v>
      </c>
      <c r="G39" s="112">
        <v>2</v>
      </c>
      <c r="H39" s="108"/>
      <c r="I39" s="108"/>
      <c r="J39" s="112"/>
      <c r="K39" s="113"/>
      <c r="L39" s="167"/>
      <c r="M39" s="167"/>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c r="AZ39" s="168"/>
      <c r="BA39" s="168"/>
      <c r="BB39" s="168"/>
      <c r="BC39" s="168"/>
      <c r="BD39" s="168"/>
      <c r="BE39" s="168"/>
      <c r="BF39" s="168"/>
      <c r="BG39" s="168"/>
      <c r="BH39" s="168"/>
      <c r="BI39" s="168"/>
      <c r="BJ39" s="168"/>
      <c r="BK39" s="168"/>
      <c r="BL39" s="168"/>
      <c r="BM39" s="168"/>
      <c r="BN39" s="168"/>
      <c r="BO39" s="168"/>
      <c r="BP39" s="168"/>
      <c r="BQ39" s="168"/>
      <c r="BR39" s="168"/>
      <c r="BS39" s="168"/>
      <c r="BT39" s="168"/>
      <c r="BU39" s="168"/>
      <c r="BV39" s="168"/>
      <c r="BW39" s="168"/>
      <c r="BX39" s="168"/>
      <c r="BY39" s="168"/>
      <c r="BZ39" s="168"/>
      <c r="CA39" s="168"/>
      <c r="CB39" s="168"/>
      <c r="CC39" s="168"/>
      <c r="CD39" s="168"/>
      <c r="CE39" s="168"/>
      <c r="CF39" s="168"/>
      <c r="CG39" s="168"/>
      <c r="CH39" s="168"/>
      <c r="CI39" s="168"/>
      <c r="CJ39" s="168"/>
      <c r="CK39" s="168"/>
      <c r="CL39" s="168"/>
      <c r="CM39" s="168"/>
      <c r="CN39" s="168"/>
      <c r="CO39" s="168"/>
      <c r="CP39" s="168"/>
      <c r="CQ39" s="168"/>
      <c r="CR39" s="168"/>
      <c r="CS39" s="168"/>
      <c r="CT39" s="168"/>
      <c r="CU39" s="168"/>
      <c r="CV39" s="168"/>
      <c r="CW39" s="168"/>
      <c r="CX39" s="168"/>
      <c r="CY39" s="168"/>
      <c r="CZ39" s="168"/>
      <c r="DA39" s="168"/>
      <c r="DB39" s="168"/>
      <c r="DC39" s="168"/>
      <c r="DD39" s="168"/>
      <c r="DE39" s="168"/>
      <c r="DF39" s="168"/>
      <c r="DG39" s="168"/>
      <c r="DH39" s="168"/>
      <c r="DI39" s="168"/>
      <c r="DJ39" s="168"/>
    </row>
    <row r="40" spans="1:13" s="168" customFormat="1" ht="9.75" customHeight="1">
      <c r="A40" s="90" t="s">
        <v>29</v>
      </c>
      <c r="B40" s="189" t="s">
        <v>17</v>
      </c>
      <c r="C40" s="80" t="e">
        <f>#REF!-#REF!</f>
        <v>#REF!</v>
      </c>
      <c r="D40" s="212"/>
      <c r="E40" s="212"/>
      <c r="F40" s="115">
        <v>2</v>
      </c>
      <c r="G40" s="112">
        <v>2</v>
      </c>
      <c r="H40" s="108"/>
      <c r="I40" s="108"/>
      <c r="J40" s="112"/>
      <c r="K40" s="113"/>
      <c r="L40" s="167"/>
      <c r="M40" s="167"/>
    </row>
    <row r="41" spans="1:13" s="168" customFormat="1" ht="9.75" customHeight="1">
      <c r="A41" s="88" t="s">
        <v>30</v>
      </c>
      <c r="B41" s="136" t="s">
        <v>18</v>
      </c>
      <c r="C41" s="80" t="e">
        <f>#REF!-#REF!</f>
        <v>#REF!</v>
      </c>
      <c r="D41" s="108"/>
      <c r="E41" s="108"/>
      <c r="F41" s="115">
        <v>2</v>
      </c>
      <c r="G41" s="112">
        <v>2</v>
      </c>
      <c r="H41" s="108"/>
      <c r="I41" s="108"/>
      <c r="J41" s="112"/>
      <c r="K41" s="113"/>
      <c r="L41" s="167"/>
      <c r="M41" s="167"/>
    </row>
    <row r="42" spans="1:13" s="168" customFormat="1" ht="9.75" customHeight="1">
      <c r="A42" s="88" t="s">
        <v>31</v>
      </c>
      <c r="B42" s="136" t="s">
        <v>19</v>
      </c>
      <c r="C42" s="80" t="e">
        <f>#REF!-#REF!</f>
        <v>#REF!</v>
      </c>
      <c r="D42" s="108"/>
      <c r="E42" s="108"/>
      <c r="F42" s="115"/>
      <c r="G42" s="112">
        <v>4</v>
      </c>
      <c r="H42" s="108"/>
      <c r="I42" s="108"/>
      <c r="J42" s="112"/>
      <c r="K42" s="113"/>
      <c r="L42" s="167"/>
      <c r="M42" s="167"/>
    </row>
    <row r="43" spans="1:13" s="168" customFormat="1" ht="9.75" customHeight="1">
      <c r="A43" s="88" t="s">
        <v>32</v>
      </c>
      <c r="B43" s="136" t="s">
        <v>20</v>
      </c>
      <c r="C43" s="80" t="e">
        <f>#REF!-#REF!</f>
        <v>#REF!</v>
      </c>
      <c r="D43" s="108"/>
      <c r="E43" s="108"/>
      <c r="F43" s="115"/>
      <c r="G43" s="112"/>
      <c r="H43" s="108">
        <v>4</v>
      </c>
      <c r="I43" s="108"/>
      <c r="J43" s="112"/>
      <c r="K43" s="113"/>
      <c r="L43" s="167"/>
      <c r="M43" s="167"/>
    </row>
    <row r="44" spans="1:13" s="168" customFormat="1" ht="9.75" customHeight="1">
      <c r="A44" s="90" t="s">
        <v>33</v>
      </c>
      <c r="B44" s="136" t="s">
        <v>125</v>
      </c>
      <c r="C44" s="80" t="e">
        <f>#REF!-#REF!</f>
        <v>#REF!</v>
      </c>
      <c r="D44" s="108"/>
      <c r="E44" s="108"/>
      <c r="F44" s="115"/>
      <c r="G44" s="112"/>
      <c r="H44" s="108">
        <v>2</v>
      </c>
      <c r="I44" s="108">
        <v>2</v>
      </c>
      <c r="J44" s="112"/>
      <c r="K44" s="113"/>
      <c r="L44" s="167"/>
      <c r="M44" s="167"/>
    </row>
    <row r="45" spans="1:13" s="168" customFormat="1" ht="9.75" customHeight="1">
      <c r="A45" s="90" t="s">
        <v>34</v>
      </c>
      <c r="B45" s="136" t="s">
        <v>126</v>
      </c>
      <c r="C45" s="80" t="e">
        <f>#REF!-#REF!</f>
        <v>#REF!</v>
      </c>
      <c r="D45" s="108"/>
      <c r="E45" s="108"/>
      <c r="F45" s="115"/>
      <c r="G45" s="112"/>
      <c r="H45" s="108"/>
      <c r="I45" s="108"/>
      <c r="J45" s="112">
        <v>4</v>
      </c>
      <c r="K45" s="113"/>
      <c r="L45" s="167"/>
      <c r="M45" s="167"/>
    </row>
    <row r="46" spans="1:13" s="168" customFormat="1" ht="9.75" customHeight="1">
      <c r="A46" s="90" t="s">
        <v>35</v>
      </c>
      <c r="B46" s="136" t="s">
        <v>23</v>
      </c>
      <c r="C46" s="80" t="e">
        <f>#REF!-#REF!</f>
        <v>#REF!</v>
      </c>
      <c r="D46" s="108"/>
      <c r="E46" s="108"/>
      <c r="F46" s="115"/>
      <c r="G46" s="112"/>
      <c r="H46" s="108"/>
      <c r="I46" s="108">
        <v>4</v>
      </c>
      <c r="J46" s="112"/>
      <c r="K46" s="113"/>
      <c r="L46" s="167"/>
      <c r="M46" s="167"/>
    </row>
    <row r="47" spans="1:13" s="168" customFormat="1" ht="9.75" customHeight="1">
      <c r="A47" s="90" t="s">
        <v>36</v>
      </c>
      <c r="B47" s="136" t="s">
        <v>22</v>
      </c>
      <c r="C47" s="80" t="e">
        <f>#REF!-#REF!</f>
        <v>#REF!</v>
      </c>
      <c r="D47" s="108"/>
      <c r="E47" s="108"/>
      <c r="F47" s="115"/>
      <c r="G47" s="112"/>
      <c r="H47" s="108"/>
      <c r="I47" s="108">
        <v>4</v>
      </c>
      <c r="J47" s="112"/>
      <c r="K47" s="113"/>
      <c r="L47" s="167"/>
      <c r="M47" s="167"/>
    </row>
    <row r="48" spans="1:13" s="168" customFormat="1" ht="9.75" customHeight="1">
      <c r="A48" s="90" t="s">
        <v>47</v>
      </c>
      <c r="B48" s="136" t="s">
        <v>245</v>
      </c>
      <c r="C48" s="80"/>
      <c r="D48" s="108"/>
      <c r="E48" s="108"/>
      <c r="F48" s="115"/>
      <c r="G48" s="112"/>
      <c r="H48" s="108"/>
      <c r="I48" s="108"/>
      <c r="J48" s="112">
        <v>4</v>
      </c>
      <c r="K48" s="113"/>
      <c r="L48" s="167"/>
      <c r="M48" s="167"/>
    </row>
    <row r="49" spans="1:13" s="168" customFormat="1" ht="9.75" customHeight="1">
      <c r="A49" s="90" t="s">
        <v>49</v>
      </c>
      <c r="B49" s="136" t="s">
        <v>246</v>
      </c>
      <c r="C49" s="80"/>
      <c r="D49" s="108"/>
      <c r="E49" s="108"/>
      <c r="F49" s="115"/>
      <c r="G49" s="112"/>
      <c r="H49" s="108"/>
      <c r="I49" s="108"/>
      <c r="J49" s="112">
        <v>4</v>
      </c>
      <c r="K49" s="113"/>
      <c r="L49" s="167"/>
      <c r="M49" s="167"/>
    </row>
    <row r="50" spans="1:13" s="168" customFormat="1" ht="9.75" customHeight="1">
      <c r="A50" s="90" t="s">
        <v>51</v>
      </c>
      <c r="B50" s="136" t="s">
        <v>248</v>
      </c>
      <c r="C50" s="80"/>
      <c r="D50" s="108"/>
      <c r="E50" s="108"/>
      <c r="F50" s="115"/>
      <c r="G50" s="112"/>
      <c r="H50" s="108"/>
      <c r="I50" s="108"/>
      <c r="J50" s="112">
        <v>4</v>
      </c>
      <c r="K50" s="113"/>
      <c r="L50" s="167"/>
      <c r="M50" s="167"/>
    </row>
    <row r="51" spans="1:13" s="2" customFormat="1" ht="9.75" customHeight="1">
      <c r="A51" s="90" t="s">
        <v>247</v>
      </c>
      <c r="B51" s="136" t="s">
        <v>252</v>
      </c>
      <c r="C51" s="80"/>
      <c r="D51" s="108"/>
      <c r="E51" s="108"/>
      <c r="F51" s="115">
        <v>4</v>
      </c>
      <c r="G51" s="112"/>
      <c r="H51" s="108"/>
      <c r="I51" s="108"/>
      <c r="J51" s="112"/>
      <c r="K51" s="113"/>
      <c r="L51" s="81"/>
      <c r="M51" s="81"/>
    </row>
    <row r="52" spans="1:13" s="2" customFormat="1" ht="9.75" customHeight="1">
      <c r="A52" s="90" t="s">
        <v>251</v>
      </c>
      <c r="B52" s="136" t="s">
        <v>269</v>
      </c>
      <c r="C52" s="80"/>
      <c r="D52" s="108"/>
      <c r="E52" s="108"/>
      <c r="F52" s="115"/>
      <c r="G52" s="112"/>
      <c r="H52" s="108"/>
      <c r="I52" s="108"/>
      <c r="J52" s="112">
        <v>4</v>
      </c>
      <c r="K52" s="113"/>
      <c r="L52" s="83"/>
      <c r="M52" s="81"/>
    </row>
    <row r="53" spans="1:11" s="81" customFormat="1" ht="9.75" customHeight="1">
      <c r="A53" s="90" t="s">
        <v>260</v>
      </c>
      <c r="B53" s="136" t="s">
        <v>254</v>
      </c>
      <c r="C53" s="80"/>
      <c r="D53" s="108"/>
      <c r="E53" s="108"/>
      <c r="F53" s="115"/>
      <c r="G53" s="112"/>
      <c r="H53" s="108">
        <v>4</v>
      </c>
      <c r="I53" s="108"/>
      <c r="J53" s="112"/>
      <c r="K53" s="113"/>
    </row>
    <row r="54" spans="1:13" s="2" customFormat="1" ht="9.75" customHeight="1">
      <c r="A54" s="90" t="s">
        <v>270</v>
      </c>
      <c r="B54" s="136" t="s">
        <v>471</v>
      </c>
      <c r="C54" s="80"/>
      <c r="D54" s="108"/>
      <c r="E54" s="108"/>
      <c r="F54" s="115"/>
      <c r="G54" s="112"/>
      <c r="H54" s="108"/>
      <c r="I54" s="108"/>
      <c r="J54" s="112">
        <v>4</v>
      </c>
      <c r="K54" s="120"/>
      <c r="L54" s="81"/>
      <c r="M54" s="81"/>
    </row>
    <row r="55" spans="1:13" s="2" customFormat="1" ht="11.25" customHeight="1">
      <c r="A55" s="90" t="s">
        <v>325</v>
      </c>
      <c r="B55" s="136" t="s">
        <v>324</v>
      </c>
      <c r="C55" s="80"/>
      <c r="D55" s="108"/>
      <c r="E55" s="108"/>
      <c r="F55" s="115"/>
      <c r="G55" s="112"/>
      <c r="H55" s="108"/>
      <c r="I55" s="108"/>
      <c r="J55" s="112">
        <v>4</v>
      </c>
      <c r="K55" s="120"/>
      <c r="L55" s="81"/>
      <c r="M55" s="81"/>
    </row>
    <row r="56" spans="1:14" s="81" customFormat="1" ht="9.75" customHeight="1">
      <c r="A56" s="406" t="s">
        <v>37</v>
      </c>
      <c r="B56" s="407" t="s">
        <v>38</v>
      </c>
      <c r="C56" s="408" t="e">
        <f>C57+C63+C67+#REF!+C69</f>
        <v>#REF!</v>
      </c>
      <c r="D56" s="409"/>
      <c r="E56" s="409"/>
      <c r="F56" s="410"/>
      <c r="G56" s="411"/>
      <c r="H56" s="409"/>
      <c r="I56" s="409"/>
      <c r="J56" s="411"/>
      <c r="K56" s="412"/>
      <c r="L56" s="139"/>
      <c r="M56" s="139"/>
      <c r="N56" s="139"/>
    </row>
    <row r="57" spans="1:14" s="2" customFormat="1" ht="9.75" customHeight="1">
      <c r="A57" s="406" t="s">
        <v>39</v>
      </c>
      <c r="B57" s="407" t="s">
        <v>128</v>
      </c>
      <c r="C57" s="413" t="e">
        <f>#REF!-#REF!</f>
        <v>#REF!</v>
      </c>
      <c r="D57" s="414"/>
      <c r="E57" s="414"/>
      <c r="F57" s="415"/>
      <c r="G57" s="416"/>
      <c r="H57" s="414"/>
      <c r="I57" s="414"/>
      <c r="J57" s="416"/>
      <c r="K57" s="412"/>
      <c r="L57" s="139"/>
      <c r="M57" s="139"/>
      <c r="N57" s="140"/>
    </row>
    <row r="58" spans="1:14" s="81" customFormat="1" ht="19.5" customHeight="1">
      <c r="A58" s="135" t="s">
        <v>99</v>
      </c>
      <c r="B58" s="136" t="s">
        <v>129</v>
      </c>
      <c r="C58" s="148" t="e">
        <f>#REF!-#REF!</f>
        <v>#REF!</v>
      </c>
      <c r="D58" s="414"/>
      <c r="E58" s="414"/>
      <c r="F58" s="415">
        <v>2</v>
      </c>
      <c r="G58" s="416">
        <v>2</v>
      </c>
      <c r="H58" s="414"/>
      <c r="I58" s="414"/>
      <c r="J58" s="416"/>
      <c r="K58" s="417"/>
      <c r="L58" s="139"/>
      <c r="M58" s="139"/>
      <c r="N58" s="139"/>
    </row>
    <row r="59" spans="1:14" s="2" customFormat="1" ht="12">
      <c r="A59" s="135" t="s">
        <v>436</v>
      </c>
      <c r="B59" s="136" t="s">
        <v>286</v>
      </c>
      <c r="C59" s="148" t="e">
        <f>#REF!-#REF!</f>
        <v>#REF!</v>
      </c>
      <c r="D59" s="414"/>
      <c r="E59" s="414"/>
      <c r="F59" s="415"/>
      <c r="G59" s="416">
        <v>4</v>
      </c>
      <c r="H59" s="414"/>
      <c r="I59" s="414"/>
      <c r="J59" s="416"/>
      <c r="K59" s="417"/>
      <c r="L59" s="139"/>
      <c r="M59" s="139"/>
      <c r="N59" s="140"/>
    </row>
    <row r="60" spans="1:14" s="81" customFormat="1" ht="24" customHeight="1">
      <c r="A60" s="135" t="s">
        <v>100</v>
      </c>
      <c r="B60" s="141" t="s">
        <v>128</v>
      </c>
      <c r="C60" s="148" t="e">
        <f>#REF!-#REF!</f>
        <v>#REF!</v>
      </c>
      <c r="D60" s="418"/>
      <c r="E60" s="418"/>
      <c r="F60" s="419"/>
      <c r="G60" s="416"/>
      <c r="H60" s="414"/>
      <c r="I60" s="414"/>
      <c r="J60" s="416"/>
      <c r="K60" s="412"/>
      <c r="L60" s="139"/>
      <c r="M60" s="139"/>
      <c r="N60" s="139"/>
    </row>
    <row r="61" spans="1:14" s="2" customFormat="1" ht="14.25" customHeight="1">
      <c r="A61" s="420" t="s">
        <v>262</v>
      </c>
      <c r="B61" s="141" t="s">
        <v>128</v>
      </c>
      <c r="C61" s="148" t="e">
        <f>#REF!-#REF!</f>
        <v>#REF!</v>
      </c>
      <c r="D61" s="418"/>
      <c r="E61" s="418"/>
      <c r="F61" s="419"/>
      <c r="G61" s="416"/>
      <c r="H61" s="414">
        <v>2</v>
      </c>
      <c r="I61" s="414">
        <v>2</v>
      </c>
      <c r="J61" s="416"/>
      <c r="K61" s="412"/>
      <c r="L61" s="139"/>
      <c r="M61" s="139"/>
      <c r="N61" s="140"/>
    </row>
    <row r="62" spans="1:14" s="2" customFormat="1" ht="12">
      <c r="A62" s="420" t="s">
        <v>263</v>
      </c>
      <c r="B62" s="141" t="s">
        <v>477</v>
      </c>
      <c r="C62" s="148" t="e">
        <f>#REF!-#REF!</f>
        <v>#REF!</v>
      </c>
      <c r="D62" s="418"/>
      <c r="E62" s="418"/>
      <c r="F62" s="419"/>
      <c r="G62" s="416"/>
      <c r="H62" s="414"/>
      <c r="I62" s="414">
        <v>4</v>
      </c>
      <c r="J62" s="416"/>
      <c r="K62" s="412"/>
      <c r="L62" s="139"/>
      <c r="M62" s="139"/>
      <c r="N62" s="140"/>
    </row>
    <row r="63" spans="1:14" s="2" customFormat="1" ht="15.75" customHeight="1">
      <c r="A63" s="406" t="s">
        <v>40</v>
      </c>
      <c r="B63" s="407" t="s">
        <v>133</v>
      </c>
      <c r="C63" s="413" t="e">
        <f>#REF!-#REF!</f>
        <v>#REF!</v>
      </c>
      <c r="D63" s="414"/>
      <c r="E63" s="414"/>
      <c r="F63" s="415"/>
      <c r="G63" s="416"/>
      <c r="H63" s="414"/>
      <c r="I63" s="414"/>
      <c r="J63" s="416"/>
      <c r="K63" s="412"/>
      <c r="L63" s="139"/>
      <c r="M63" s="139"/>
      <c r="N63" s="140"/>
    </row>
    <row r="64" spans="1:14" s="2" customFormat="1" ht="15" customHeight="1">
      <c r="A64" s="135" t="s">
        <v>103</v>
      </c>
      <c r="B64" s="136" t="s">
        <v>132</v>
      </c>
      <c r="C64" s="148" t="e">
        <f>#REF!-#REF!</f>
        <v>#REF!</v>
      </c>
      <c r="D64" s="414"/>
      <c r="E64" s="414"/>
      <c r="F64" s="415"/>
      <c r="G64" s="416"/>
      <c r="H64" s="414"/>
      <c r="I64" s="414"/>
      <c r="J64" s="416"/>
      <c r="K64" s="412"/>
      <c r="L64" s="139"/>
      <c r="M64" s="139"/>
      <c r="N64" s="140"/>
    </row>
    <row r="65" spans="1:14" ht="12.75">
      <c r="A65" s="420" t="s">
        <v>267</v>
      </c>
      <c r="B65" s="136" t="s">
        <v>266</v>
      </c>
      <c r="C65" s="148" t="e">
        <f>#REF!-#REF!</f>
        <v>#REF!</v>
      </c>
      <c r="D65" s="414"/>
      <c r="E65" s="414"/>
      <c r="F65" s="415"/>
      <c r="G65" s="416"/>
      <c r="H65" s="414"/>
      <c r="I65" s="414"/>
      <c r="J65" s="416">
        <v>4</v>
      </c>
      <c r="K65" s="412"/>
      <c r="L65" s="140"/>
      <c r="M65" s="140"/>
      <c r="N65" s="158"/>
    </row>
    <row r="66" spans="1:14" ht="22.5">
      <c r="A66" s="420" t="s">
        <v>268</v>
      </c>
      <c r="B66" s="136" t="s">
        <v>265</v>
      </c>
      <c r="C66" s="148" t="e">
        <f>#REF!-#REF!</f>
        <v>#REF!</v>
      </c>
      <c r="D66" s="414"/>
      <c r="E66" s="414"/>
      <c r="F66" s="415"/>
      <c r="G66" s="416"/>
      <c r="H66" s="414"/>
      <c r="I66" s="414"/>
      <c r="J66" s="416">
        <v>4</v>
      </c>
      <c r="K66" s="412"/>
      <c r="L66" s="158"/>
      <c r="M66" s="158"/>
      <c r="N66" s="158"/>
    </row>
    <row r="67" spans="1:14" ht="31.5">
      <c r="A67" s="407" t="s">
        <v>41</v>
      </c>
      <c r="B67" s="155" t="s">
        <v>312</v>
      </c>
      <c r="C67" s="413"/>
      <c r="D67" s="414"/>
      <c r="E67" s="414"/>
      <c r="F67" s="415"/>
      <c r="G67" s="416"/>
      <c r="H67" s="414"/>
      <c r="I67" s="414"/>
      <c r="J67" s="416"/>
      <c r="K67" s="412"/>
      <c r="L67" s="158"/>
      <c r="M67" s="158"/>
      <c r="N67" s="158"/>
    </row>
    <row r="68" spans="1:14" ht="21">
      <c r="A68" s="135" t="s">
        <v>179</v>
      </c>
      <c r="B68" s="155" t="s">
        <v>233</v>
      </c>
      <c r="C68" s="129"/>
      <c r="D68" s="414"/>
      <c r="E68" s="414"/>
      <c r="F68" s="415">
        <v>4</v>
      </c>
      <c r="G68" s="416"/>
      <c r="H68" s="414"/>
      <c r="I68" s="414"/>
      <c r="J68" s="416"/>
      <c r="K68" s="412"/>
      <c r="L68" s="158"/>
      <c r="M68" s="158"/>
      <c r="N68" s="158"/>
    </row>
    <row r="69" spans="1:14" ht="12.75">
      <c r="A69" s="407"/>
      <c r="B69" s="166"/>
      <c r="C69" s="413"/>
      <c r="D69" s="409"/>
      <c r="E69" s="414"/>
      <c r="F69" s="415"/>
      <c r="G69" s="416"/>
      <c r="H69" s="414"/>
      <c r="I69" s="414"/>
      <c r="J69" s="416"/>
      <c r="K69" s="417"/>
      <c r="L69" s="158"/>
      <c r="M69" s="158"/>
      <c r="N69" s="158"/>
    </row>
    <row r="70" spans="1:14" ht="12.75">
      <c r="A70" s="136"/>
      <c r="B70" s="165"/>
      <c r="C70" s="148"/>
      <c r="D70" s="414"/>
      <c r="E70" s="414"/>
      <c r="F70" s="415"/>
      <c r="G70" s="416"/>
      <c r="H70" s="414"/>
      <c r="I70" s="414"/>
      <c r="J70" s="416"/>
      <c r="K70" s="417"/>
      <c r="L70" s="158"/>
      <c r="M70" s="158"/>
      <c r="N70" s="158"/>
    </row>
    <row r="71" spans="1:14" ht="12.75">
      <c r="A71" s="136"/>
      <c r="B71" s="165"/>
      <c r="C71" s="148"/>
      <c r="D71" s="414"/>
      <c r="E71" s="414"/>
      <c r="F71" s="415"/>
      <c r="G71" s="416"/>
      <c r="H71" s="414"/>
      <c r="I71" s="414"/>
      <c r="J71" s="416"/>
      <c r="K71" s="417"/>
      <c r="L71" s="158"/>
      <c r="M71" s="158"/>
      <c r="N71" s="158"/>
    </row>
    <row r="72" spans="1:14" ht="12.75">
      <c r="A72" s="136"/>
      <c r="B72" s="136"/>
      <c r="C72" s="148"/>
      <c r="D72" s="414"/>
      <c r="E72" s="414"/>
      <c r="F72" s="415"/>
      <c r="G72" s="416"/>
      <c r="H72" s="414"/>
      <c r="I72" s="414"/>
      <c r="J72" s="416"/>
      <c r="K72" s="421"/>
      <c r="L72" s="158"/>
      <c r="M72" s="158"/>
      <c r="N72" s="158"/>
    </row>
    <row r="73" spans="1:14" ht="12.75">
      <c r="A73" s="674"/>
      <c r="B73" s="675"/>
      <c r="C73" s="396"/>
      <c r="D73" s="422">
        <f aca="true" t="shared" si="0" ref="D73:J73">SUM(D9:D72)</f>
        <v>24</v>
      </c>
      <c r="E73" s="422">
        <f t="shared" si="0"/>
        <v>36</v>
      </c>
      <c r="F73" s="421">
        <f t="shared" si="0"/>
        <v>22</v>
      </c>
      <c r="G73" s="421">
        <f t="shared" si="0"/>
        <v>34</v>
      </c>
      <c r="H73" s="422">
        <f t="shared" si="0"/>
        <v>18</v>
      </c>
      <c r="I73" s="422">
        <f t="shared" si="0"/>
        <v>22</v>
      </c>
      <c r="J73" s="421">
        <f t="shared" si="0"/>
        <v>44</v>
      </c>
      <c r="K73" s="423">
        <f>SUM(K7:K72)</f>
        <v>0</v>
      </c>
      <c r="L73" s="158"/>
      <c r="M73" s="158"/>
      <c r="N73" s="158"/>
    </row>
    <row r="74" spans="1:11" ht="12.75">
      <c r="A74" s="91"/>
      <c r="B74" s="91"/>
      <c r="C74" s="91"/>
      <c r="D74" s="91"/>
      <c r="E74" s="91"/>
      <c r="F74" s="91"/>
      <c r="G74" s="91"/>
      <c r="H74" s="91"/>
      <c r="I74" s="91"/>
      <c r="J74" s="91"/>
      <c r="K74" s="91"/>
    </row>
    <row r="75" spans="1:11" ht="12.75">
      <c r="A75" s="91"/>
      <c r="B75" s="91"/>
      <c r="C75" s="91"/>
      <c r="D75" s="91"/>
      <c r="E75" s="91"/>
      <c r="F75" s="91"/>
      <c r="G75" s="91"/>
      <c r="H75" s="91"/>
      <c r="I75" s="91"/>
      <c r="J75" s="91"/>
      <c r="K75" s="91"/>
    </row>
    <row r="76" spans="1:11" ht="12.75">
      <c r="A76" s="91"/>
      <c r="B76" s="92"/>
      <c r="C76" s="91"/>
      <c r="D76" s="91"/>
      <c r="E76" s="91"/>
      <c r="F76" s="91"/>
      <c r="G76" s="91"/>
      <c r="H76" s="91"/>
      <c r="I76" s="91"/>
      <c r="J76" s="91"/>
      <c r="K76" s="91"/>
    </row>
    <row r="77" spans="1:11" ht="12.75">
      <c r="A77" s="91"/>
      <c r="B77" s="92"/>
      <c r="C77" s="91"/>
      <c r="D77" s="91"/>
      <c r="E77" s="91"/>
      <c r="F77" s="91"/>
      <c r="G77" s="91"/>
      <c r="H77" s="91"/>
      <c r="I77" s="91"/>
      <c r="J77" s="91"/>
      <c r="K77" s="91"/>
    </row>
    <row r="78" spans="1:11" ht="12.75">
      <c r="A78" s="91"/>
      <c r="B78" s="92"/>
      <c r="C78" s="91"/>
      <c r="D78" s="91"/>
      <c r="E78" s="91"/>
      <c r="F78" s="91"/>
      <c r="G78" s="91"/>
      <c r="H78" s="91"/>
      <c r="I78" s="91"/>
      <c r="J78" s="91"/>
      <c r="K78" s="91"/>
    </row>
    <row r="79" spans="1:10" ht="12.75">
      <c r="A79" s="91"/>
      <c r="B79" s="91"/>
      <c r="C79" s="91"/>
      <c r="D79" s="91"/>
      <c r="E79" s="91"/>
      <c r="F79" s="91"/>
      <c r="G79" s="91"/>
      <c r="H79" s="91"/>
      <c r="I79" s="91"/>
      <c r="J79" s="91"/>
    </row>
  </sheetData>
  <sheetProtection/>
  <mergeCells count="9">
    <mergeCell ref="A73:B73"/>
    <mergeCell ref="D2:K3"/>
    <mergeCell ref="A1:J1"/>
    <mergeCell ref="A2:A5"/>
    <mergeCell ref="B2:B5"/>
    <mergeCell ref="D4:E4"/>
    <mergeCell ref="F4:G4"/>
    <mergeCell ref="H4:I4"/>
    <mergeCell ref="J4:K4"/>
  </mergeCells>
  <printOptions/>
  <pageMargins left="0.7874015748031497" right="0.31496062992125984" top="0.5118110236220472" bottom="0.7480314960629921" header="0.31496062992125984" footer="0.31496062992125984"/>
  <pageSetup horizontalDpi="600" verticalDpi="600" orientation="landscape" paperSize="8" scale="130" r:id="rId1"/>
  <colBreaks count="1" manualBreakCount="1">
    <brk id="11" max="7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Пользователь</cp:lastModifiedBy>
  <cp:lastPrinted>2022-07-27T12:41:50Z</cp:lastPrinted>
  <dcterms:created xsi:type="dcterms:W3CDTF">2000-06-29T10:31:41Z</dcterms:created>
  <dcterms:modified xsi:type="dcterms:W3CDTF">2022-08-29T07:45:17Z</dcterms:modified>
  <cp:category/>
  <cp:version/>
  <cp:contentType/>
  <cp:contentStatus/>
</cp:coreProperties>
</file>