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'Лист1'!$A$1:$CJ$192</definedName>
  </definedNames>
  <calcPr fullCalcOnLoad="1"/>
</workbook>
</file>

<file path=xl/sharedStrings.xml><?xml version="1.0" encoding="utf-8"?>
<sst xmlns="http://schemas.openxmlformats.org/spreadsheetml/2006/main" count="481" uniqueCount="194">
  <si>
    <t>Порядковые  номера  недель  учебного  года</t>
  </si>
  <si>
    <t>Номера  календарных  недель</t>
  </si>
  <si>
    <t>Виды  учебной  нагрузки</t>
  </si>
  <si>
    <t>обяз.уч</t>
  </si>
  <si>
    <t>сам.р.с.</t>
  </si>
  <si>
    <t>Наименование  циклов,</t>
  </si>
  <si>
    <t>разделов,дисциплин,</t>
  </si>
  <si>
    <t>Индекс</t>
  </si>
  <si>
    <t>Иностранный  язык</t>
  </si>
  <si>
    <t>История</t>
  </si>
  <si>
    <t>Всего</t>
  </si>
  <si>
    <t>часов</t>
  </si>
  <si>
    <t>Математика</t>
  </si>
  <si>
    <t>модулей,МДК, практик</t>
  </si>
  <si>
    <t xml:space="preserve">профессиональных  </t>
  </si>
  <si>
    <t>ОГСЭ.02</t>
  </si>
  <si>
    <t>ОГСЭ.03</t>
  </si>
  <si>
    <t>ОГСЭ.04</t>
  </si>
  <si>
    <t>ЕН.01</t>
  </si>
  <si>
    <t>ОП.01</t>
  </si>
  <si>
    <t>Экономика</t>
  </si>
  <si>
    <t>Менеджмент</t>
  </si>
  <si>
    <t xml:space="preserve">I I  курс  </t>
  </si>
  <si>
    <t xml:space="preserve">I  курс  </t>
  </si>
  <si>
    <t>Иностранный язык</t>
  </si>
  <si>
    <t>ОГСЭ.05</t>
  </si>
  <si>
    <t>ОГСЭ.01</t>
  </si>
  <si>
    <t>Основы философии</t>
  </si>
  <si>
    <t>ОП.05</t>
  </si>
  <si>
    <t>ОП.09</t>
  </si>
  <si>
    <t>Обществознание</t>
  </si>
  <si>
    <t>География</t>
  </si>
  <si>
    <t>Естествознание</t>
  </si>
  <si>
    <t>Основы безопасности жизнедеятельности</t>
  </si>
  <si>
    <t>Право</t>
  </si>
  <si>
    <t>1 сем</t>
  </si>
  <si>
    <t>2 сем</t>
  </si>
  <si>
    <t>Σ</t>
  </si>
  <si>
    <t>ОГСЭ.00</t>
  </si>
  <si>
    <t>Общий гуманитарный и социаль - экономический цикл</t>
  </si>
  <si>
    <t>Физическая культура</t>
  </si>
  <si>
    <t>Русский язык и культура речи</t>
  </si>
  <si>
    <t>ЕН.00</t>
  </si>
  <si>
    <t>Математический и естественно - научный цикл</t>
  </si>
  <si>
    <t>П.00</t>
  </si>
  <si>
    <t>Профессиональный цикл</t>
  </si>
  <si>
    <t>ОП.00</t>
  </si>
  <si>
    <t>Общепрофессиональный цикл</t>
  </si>
  <si>
    <t>ОП.07</t>
  </si>
  <si>
    <t>Документационное обеспечение управления</t>
  </si>
  <si>
    <t>ОП.10</t>
  </si>
  <si>
    <t>ПМ.</t>
  </si>
  <si>
    <t>Профессиональные модули</t>
  </si>
  <si>
    <t>МДК.01.01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</si>
  <si>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</si>
  <si>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</si>
  <si>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</si>
  <si>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</si>
  <si>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</si>
  <si>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</si>
  <si>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</si>
  <si>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</si>
  <si>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</si>
  <si>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</si>
  <si>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</si>
  <si>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</si>
  <si>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I I I  курс  </t>
  </si>
  <si>
    <t>Общий гуманитарный и социально -экономический цикл</t>
  </si>
  <si>
    <t>Общепрофесиональный цикл</t>
  </si>
  <si>
    <t>Правовое обеспечение профессиональной деятельности</t>
  </si>
  <si>
    <t>ОП.04</t>
  </si>
  <si>
    <t>ОП.06</t>
  </si>
  <si>
    <t>ПМ.00</t>
  </si>
  <si>
    <t>МДК.02.01</t>
  </si>
  <si>
    <t>МДК.02.02</t>
  </si>
  <si>
    <t>МДК.03.01</t>
  </si>
  <si>
    <t>сам.уч</t>
  </si>
  <si>
    <t>ОУД</t>
  </si>
  <si>
    <t>учебные дисциплины</t>
  </si>
  <si>
    <t>Общеобразовательные</t>
  </si>
  <si>
    <t>Экология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</si>
  <si>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</si>
  <si>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</si>
  <si>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</si>
  <si>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</si>
  <si>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</si>
  <si>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</si>
  <si>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</si>
  <si>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</si>
  <si>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</si>
  <si>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ОУД.11</t>
  </si>
  <si>
    <t>ОУД.12</t>
  </si>
  <si>
    <t>ОУД.13</t>
  </si>
  <si>
    <t>Дополнительные учебные дисциплины</t>
  </si>
  <si>
    <t>Технология</t>
  </si>
  <si>
    <t>ОУД.14</t>
  </si>
  <si>
    <t xml:space="preserve">Специальность 38.02.01  </t>
  </si>
  <si>
    <t>01.09 - 7.09</t>
  </si>
  <si>
    <t>8.09 - 14.09</t>
  </si>
  <si>
    <t>15.09 - 21.09</t>
  </si>
  <si>
    <t>22.09 - 28.09</t>
  </si>
  <si>
    <t>29.09 -  05.10</t>
  </si>
  <si>
    <t>06.10 -12.10</t>
  </si>
  <si>
    <t>13.10 - 19.10</t>
  </si>
  <si>
    <t>20.10 - 26.10</t>
  </si>
  <si>
    <t>27.10 - 02.11</t>
  </si>
  <si>
    <t>03.11 - 09.11</t>
  </si>
  <si>
    <t>10.11 - 16.11</t>
  </si>
  <si>
    <t>17.11 - 23.11</t>
  </si>
  <si>
    <t>24.11 - 30.11</t>
  </si>
  <si>
    <t>01.12 - 07.12</t>
  </si>
  <si>
    <t>08.12 - 14.12</t>
  </si>
  <si>
    <t>15.12 - 21.12</t>
  </si>
  <si>
    <t>22.12 - 28.12</t>
  </si>
  <si>
    <t>29.12 - 04.01</t>
  </si>
  <si>
    <t>05.01 - 11.01</t>
  </si>
  <si>
    <t>12.01 - 18.01</t>
  </si>
  <si>
    <t>19.01 - 25.01</t>
  </si>
  <si>
    <t>26.01 - 01.02</t>
  </si>
  <si>
    <t>09.02 - 15.02</t>
  </si>
  <si>
    <t>16.02 - 22.02</t>
  </si>
  <si>
    <t>02.02 - 08.02</t>
  </si>
  <si>
    <t>ЕН.02</t>
  </si>
  <si>
    <t>Экономика организации</t>
  </si>
  <si>
    <t>Статистика</t>
  </si>
  <si>
    <t>ОП.08</t>
  </si>
  <si>
    <t>Основы бухгалтерского учета</t>
  </si>
  <si>
    <t xml:space="preserve"> Практические основы бухгалтерского учета источников формирования имущества организации</t>
  </si>
  <si>
    <t>МДК.05.01</t>
  </si>
  <si>
    <t>Финансы, денежное обращение и кредит</t>
  </si>
  <si>
    <t>Налоги и налогооблажение</t>
  </si>
  <si>
    <t>Аудит</t>
  </si>
  <si>
    <t>ОП.13</t>
  </si>
  <si>
    <t>Автоматизированные системы</t>
  </si>
  <si>
    <t>обработки  экономической информации</t>
  </si>
  <si>
    <t>Практические основы бухгалтерского учета источников формирования имущества организации</t>
  </si>
  <si>
    <t>и внебюджетными фондами</t>
  </si>
  <si>
    <t>Организация расчётов с бюджетом</t>
  </si>
  <si>
    <t>МДК.04.01</t>
  </si>
  <si>
    <t xml:space="preserve">Технология составления </t>
  </si>
  <si>
    <t>бухгалтерской отчётности</t>
  </si>
  <si>
    <t>МДК.04.02</t>
  </si>
  <si>
    <t xml:space="preserve">Основы анализа </t>
  </si>
  <si>
    <t>Безопасность жизнедеятельности</t>
  </si>
  <si>
    <t>ОП.11</t>
  </si>
  <si>
    <t>Маркетинг</t>
  </si>
  <si>
    <t>проведения и оформления инвентаризации</t>
  </si>
  <si>
    <t xml:space="preserve">Бухгалтерская технология </t>
  </si>
  <si>
    <t>ОУД.10</t>
  </si>
  <si>
    <t>5. Календарный учебный график</t>
  </si>
  <si>
    <t>23.02 - 01.03</t>
  </si>
  <si>
    <t>30.03 - 05.04</t>
  </si>
  <si>
    <t>27.04 - 03.05</t>
  </si>
  <si>
    <t xml:space="preserve">98.06 - 05.07 </t>
  </si>
  <si>
    <t>27.07 - 02.08</t>
  </si>
  <si>
    <t>02.03 - 08.03</t>
  </si>
  <si>
    <t>09.03 - 15.03</t>
  </si>
  <si>
    <t>16.03 - 22.03</t>
  </si>
  <si>
    <t>23.03 - 29.03</t>
  </si>
  <si>
    <t>06.04 - 12.04</t>
  </si>
  <si>
    <t>13.04 - 19.04</t>
  </si>
  <si>
    <t>20.04 - 26.04</t>
  </si>
  <si>
    <t>04.05 - 10.05</t>
  </si>
  <si>
    <t>11.05.- 17.05</t>
  </si>
  <si>
    <t>18.05 - 24.05</t>
  </si>
  <si>
    <t>25.05 - 33.05</t>
  </si>
  <si>
    <t>01.06 - 07.06</t>
  </si>
  <si>
    <t>08.06 - 14.06</t>
  </si>
  <si>
    <t>15.06 - 21.06</t>
  </si>
  <si>
    <t>22.06 - 28.06</t>
  </si>
  <si>
    <t>06.07. - 12.07</t>
  </si>
  <si>
    <t>13.07 - 19.07</t>
  </si>
  <si>
    <t>20.07 - 26.07</t>
  </si>
  <si>
    <t>03.08 - 09.08</t>
  </si>
  <si>
    <t>10.08 - 16.08</t>
  </si>
  <si>
    <t>17.08 - 23.08</t>
  </si>
  <si>
    <t>24.08 - 30.08</t>
  </si>
  <si>
    <t>Заместитель директора по УМР                      С.А. Титова</t>
  </si>
  <si>
    <t>Литература</t>
  </si>
  <si>
    <t xml:space="preserve">Русский язык  </t>
  </si>
  <si>
    <t>Астрономия</t>
  </si>
  <si>
    <t>Учебные дисциплины по выбору из обязательных предметных областей</t>
  </si>
  <si>
    <t>Информатика</t>
  </si>
  <si>
    <t>ОУД.15</t>
  </si>
  <si>
    <t>ДУД.16</t>
  </si>
  <si>
    <t>Иностранный язык в профессиональной деятельности</t>
  </si>
  <si>
    <t>Психология общения</t>
  </si>
  <si>
    <t>ОГСЭ.06</t>
  </si>
  <si>
    <t>Экологические основы природопользования</t>
  </si>
  <si>
    <t>Основы предпринимательской деятельности</t>
  </si>
  <si>
    <t>Информационные технологии в профессиональной деятельности/Адаптационные информационные технологии в профессиональной деятельности</t>
  </si>
  <si>
    <t>ОП.14</t>
  </si>
  <si>
    <t>Основы бизнес - планирования</t>
  </si>
  <si>
    <t>Ведение кассовых операций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</si>
</sst>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sz val="10"/>
      <color indexed="50"/>
      <name val="Times New Roman"/>
      <family val="1"/>
    </font>
    <font>
      <sz val="10"/>
      <color indexed="8"/>
      <name val="Calibri"/>
      <family val="2"/>
    </font>
    <font>
      <sz val="10"/>
      <color indexed="60"/>
      <name val="Times New Roman"/>
      <family val="1"/>
    </font>
    <font>
      <sz val="10"/>
      <color indexed="17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sz val="10"/>
      <color rgb="FF00B05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74">
    <xf numFmtId="0" fontId="0" fillId="0" borderId="0" xfId="0" applyFont="1" applyAlignment="1">
      <alignment/>
    </xf>
    <xf numFmtId="0" fontId="5" fillId="0" borderId="0" xfId="0" applyFont="1" applyBorder="1" applyAlignment="1">
      <alignment textRotation="90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textRotation="90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textRotation="90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11" fillId="33" borderId="11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textRotation="90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 textRotation="90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textRotation="90"/>
    </xf>
    <xf numFmtId="0" fontId="5" fillId="0" borderId="15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22" xfId="0" applyFont="1" applyBorder="1" applyAlignment="1">
      <alignment/>
    </xf>
    <xf numFmtId="0" fontId="5" fillId="0" borderId="16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12" xfId="0" applyFont="1" applyBorder="1" applyAlignment="1">
      <alignment textRotation="90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textRotation="90"/>
    </xf>
    <xf numFmtId="0" fontId="5" fillId="0" borderId="11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5" fillId="0" borderId="11" xfId="0" applyFont="1" applyBorder="1" applyAlignment="1">
      <alignment textRotation="90"/>
    </xf>
    <xf numFmtId="0" fontId="5" fillId="0" borderId="10" xfId="0" applyFont="1" applyBorder="1" applyAlignment="1">
      <alignment horizontal="center" textRotation="90"/>
    </xf>
    <xf numFmtId="0" fontId="5" fillId="34" borderId="20" xfId="0" applyFont="1" applyFill="1" applyBorder="1" applyAlignment="1">
      <alignment horizontal="center" textRotation="90"/>
    </xf>
    <xf numFmtId="0" fontId="5" fillId="34" borderId="16" xfId="0" applyFont="1" applyFill="1" applyBorder="1" applyAlignment="1">
      <alignment horizontal="center" textRotation="90"/>
    </xf>
    <xf numFmtId="0" fontId="5" fillId="34" borderId="10" xfId="0" applyFont="1" applyFill="1" applyBorder="1" applyAlignment="1">
      <alignment horizontal="center" textRotation="90"/>
    </xf>
    <xf numFmtId="0" fontId="6" fillId="0" borderId="0" xfId="0" applyFont="1" applyAlignment="1">
      <alignment/>
    </xf>
    <xf numFmtId="0" fontId="7" fillId="33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textRotation="9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6" fillId="0" borderId="14" xfId="0" applyFont="1" applyBorder="1" applyAlignment="1">
      <alignment horizontal="center" textRotation="90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6" fillId="36" borderId="10" xfId="0" applyFont="1" applyFill="1" applyBorder="1" applyAlignment="1">
      <alignment/>
    </xf>
    <xf numFmtId="0" fontId="9" fillId="0" borderId="0" xfId="0" applyFont="1" applyAlignment="1">
      <alignment/>
    </xf>
    <xf numFmtId="0" fontId="6" fillId="36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2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22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 applyFill="1" applyBorder="1" applyAlignment="1">
      <alignment textRotation="90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textRotation="91"/>
    </xf>
    <xf numFmtId="0" fontId="5" fillId="0" borderId="0" xfId="0" applyFont="1" applyBorder="1" applyAlignment="1">
      <alignment horizontal="center" textRotation="92"/>
    </xf>
    <xf numFmtId="0" fontId="6" fillId="0" borderId="0" xfId="0" applyFont="1" applyFill="1" applyBorder="1" applyAlignment="1">
      <alignment textRotation="90"/>
    </xf>
    <xf numFmtId="0" fontId="5" fillId="0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20" xfId="0" applyFont="1" applyBorder="1" applyAlignment="1">
      <alignment/>
    </xf>
    <xf numFmtId="0" fontId="2" fillId="0" borderId="12" xfId="0" applyFont="1" applyBorder="1" applyAlignment="1">
      <alignment horizontal="center" textRotation="90"/>
    </xf>
    <xf numFmtId="0" fontId="56" fillId="0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" fillId="0" borderId="14" xfId="0" applyFont="1" applyBorder="1" applyAlignment="1">
      <alignment horizontal="center" textRotation="90"/>
    </xf>
    <xf numFmtId="0" fontId="12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56" fillId="38" borderId="10" xfId="0" applyFont="1" applyFill="1" applyBorder="1" applyAlignment="1">
      <alignment/>
    </xf>
    <xf numFmtId="0" fontId="56" fillId="38" borderId="11" xfId="0" applyFont="1" applyFill="1" applyBorder="1" applyAlignment="1">
      <alignment/>
    </xf>
    <xf numFmtId="0" fontId="56" fillId="38" borderId="11" xfId="0" applyFont="1" applyFill="1" applyBorder="1" applyAlignment="1">
      <alignment/>
    </xf>
    <xf numFmtId="0" fontId="2" fillId="0" borderId="11" xfId="0" applyFont="1" applyBorder="1" applyAlignment="1">
      <alignment horizontal="center" textRotation="90"/>
    </xf>
    <xf numFmtId="0" fontId="56" fillId="0" borderId="10" xfId="0" applyFont="1" applyBorder="1" applyAlignment="1">
      <alignment/>
    </xf>
    <xf numFmtId="0" fontId="56" fillId="34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7" fillId="0" borderId="0" xfId="0" applyFont="1" applyAlignment="1">
      <alignment/>
    </xf>
    <xf numFmtId="0" fontId="17" fillId="0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5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56" fillId="39" borderId="10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3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2" fillId="0" borderId="18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18" fillId="0" borderId="18" xfId="0" applyFont="1" applyBorder="1" applyAlignment="1">
      <alignment horizontal="center" textRotation="90"/>
    </xf>
    <xf numFmtId="0" fontId="18" fillId="0" borderId="0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/>
    </xf>
    <xf numFmtId="0" fontId="2" fillId="0" borderId="23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12" fillId="0" borderId="0" xfId="0" applyFont="1" applyAlignment="1">
      <alignment horizontal="center"/>
    </xf>
    <xf numFmtId="0" fontId="12" fillId="0" borderId="24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textRotation="90"/>
    </xf>
    <xf numFmtId="0" fontId="12" fillId="0" borderId="2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4" fontId="3" fillId="0" borderId="13" xfId="42" applyFont="1" applyBorder="1" applyAlignment="1">
      <alignment horizontal="center"/>
    </xf>
    <xf numFmtId="44" fontId="3" fillId="0" borderId="14" xfId="42" applyFont="1" applyBorder="1" applyAlignment="1">
      <alignment horizontal="center"/>
    </xf>
    <xf numFmtId="44" fontId="3" fillId="0" borderId="17" xfId="42" applyFont="1" applyBorder="1" applyAlignment="1">
      <alignment horizontal="center"/>
    </xf>
    <xf numFmtId="44" fontId="3" fillId="0" borderId="16" xfId="42" applyFont="1" applyBorder="1" applyAlignment="1">
      <alignment horizontal="center"/>
    </xf>
    <xf numFmtId="44" fontId="3" fillId="0" borderId="12" xfId="42" applyFont="1" applyBorder="1" applyAlignment="1">
      <alignment horizontal="center"/>
    </xf>
    <xf numFmtId="44" fontId="3" fillId="0" borderId="20" xfId="42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" fontId="2" fillId="0" borderId="19" xfId="0" applyNumberFormat="1" applyFont="1" applyBorder="1" applyAlignment="1">
      <alignment horizontal="center" textRotation="90"/>
    </xf>
    <xf numFmtId="0" fontId="2" fillId="0" borderId="19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9" fillId="0" borderId="24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0" fillId="0" borderId="10" xfId="0" applyFill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21" xfId="0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12" fillId="0" borderId="14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0" xfId="0" applyFont="1" applyBorder="1" applyAlignment="1">
      <alignment/>
    </xf>
    <xf numFmtId="0" fontId="5" fillId="0" borderId="23" xfId="0" applyFont="1" applyBorder="1" applyAlignment="1">
      <alignment horizontal="center" textRotation="90"/>
    </xf>
    <xf numFmtId="0" fontId="12" fillId="0" borderId="2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22" fillId="0" borderId="17" xfId="0" applyFont="1" applyBorder="1" applyAlignment="1">
      <alignment horizontal="center" textRotation="90"/>
    </xf>
    <xf numFmtId="0" fontId="22" fillId="0" borderId="19" xfId="0" applyFont="1" applyBorder="1" applyAlignment="1">
      <alignment horizontal="center" textRotation="90"/>
    </xf>
    <xf numFmtId="0" fontId="22" fillId="0" borderId="20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34" borderId="23" xfId="0" applyFont="1" applyFill="1" applyBorder="1" applyAlignment="1">
      <alignment horizontal="center" textRotation="90"/>
    </xf>
    <xf numFmtId="0" fontId="2" fillId="34" borderId="10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textRotation="92"/>
    </xf>
    <xf numFmtId="0" fontId="2" fillId="0" borderId="22" xfId="0" applyFont="1" applyBorder="1" applyAlignment="1">
      <alignment horizontal="center" textRotation="92"/>
    </xf>
    <xf numFmtId="0" fontId="2" fillId="0" borderId="21" xfId="0" applyFont="1" applyBorder="1" applyAlignment="1">
      <alignment horizontal="center" textRotation="92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23" xfId="0" applyFont="1" applyBorder="1" applyAlignment="1">
      <alignment horizontal="center" textRotation="90"/>
    </xf>
    <xf numFmtId="0" fontId="17" fillId="0" borderId="10" xfId="0" applyFont="1" applyBorder="1" applyAlignment="1">
      <alignment horizontal="center" textRotation="90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8" fillId="0" borderId="10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/>
    </xf>
    <xf numFmtId="44" fontId="19" fillId="0" borderId="0" xfId="42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8" fillId="0" borderId="14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2" fillId="0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readingOrder="1"/>
    </xf>
    <xf numFmtId="0" fontId="5" fillId="0" borderId="21" xfId="0" applyFont="1" applyBorder="1" applyAlignment="1">
      <alignment horizontal="center" vertical="center" readingOrder="1"/>
    </xf>
    <xf numFmtId="0" fontId="12" fillId="0" borderId="15" xfId="0" applyFont="1" applyBorder="1" applyAlignment="1">
      <alignment horizontal="center" vertical="center" readingOrder="1"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5" fillId="0" borderId="14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textRotation="90"/>
    </xf>
    <xf numFmtId="0" fontId="17" fillId="34" borderId="23" xfId="0" applyFont="1" applyFill="1" applyBorder="1" applyAlignment="1">
      <alignment horizontal="center" textRotation="90"/>
    </xf>
    <xf numFmtId="0" fontId="17" fillId="34" borderId="10" xfId="0" applyFont="1" applyFill="1" applyBorder="1" applyAlignment="1">
      <alignment horizontal="center" textRotation="90"/>
    </xf>
    <xf numFmtId="0" fontId="3" fillId="0" borderId="13" xfId="0" applyFont="1" applyBorder="1" applyAlignment="1">
      <alignment horizontal="center" wrapText="1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9" fillId="0" borderId="16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2" fillId="0" borderId="17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2" fillId="0" borderId="20" xfId="0" applyFont="1" applyBorder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10"/>
  <sheetViews>
    <sheetView tabSelected="1" view="pageBreakPreview" zoomScaleNormal="80" zoomScaleSheetLayoutView="100" zoomScalePageLayoutView="0" workbookViewId="0" topLeftCell="A106">
      <selection activeCell="BD128" sqref="BD128:BD129"/>
    </sheetView>
  </sheetViews>
  <sheetFormatPr defaultColWidth="2.57421875" defaultRowHeight="15"/>
  <cols>
    <col min="1" max="25" width="2.140625" style="50" customWidth="1"/>
    <col min="26" max="27" width="2.7109375" style="50" customWidth="1"/>
    <col min="28" max="28" width="3.00390625" style="50" customWidth="1"/>
    <col min="29" max="73" width="2.7109375" style="50" customWidth="1"/>
    <col min="74" max="82" width="2.57421875" style="50" customWidth="1"/>
    <col min="83" max="88" width="2.28125" style="50" customWidth="1"/>
    <col min="89" max="92" width="2.57421875" style="50" customWidth="1"/>
    <col min="93" max="114" width="2.140625" style="50" customWidth="1"/>
    <col min="115" max="16384" width="2.57421875" style="50" customWidth="1"/>
  </cols>
  <sheetData>
    <row r="1" spans="27:82" ht="15" customHeight="1">
      <c r="AA1" s="48"/>
      <c r="AE1" s="314"/>
      <c r="AF1" s="314"/>
      <c r="CD1" s="48"/>
    </row>
    <row r="2" spans="7:87" ht="15.75">
      <c r="G2" s="327" t="s">
        <v>149</v>
      </c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BY2" s="49"/>
      <c r="BZ2" s="49"/>
      <c r="CA2" s="49"/>
      <c r="CB2" s="49"/>
      <c r="CC2" s="49"/>
      <c r="CD2" s="48"/>
      <c r="CE2" s="49"/>
      <c r="CF2" s="49"/>
      <c r="CG2" s="49"/>
      <c r="CH2" s="49"/>
      <c r="CI2" s="49"/>
    </row>
    <row r="3" spans="7:82" ht="15" customHeight="1">
      <c r="G3" s="145"/>
      <c r="H3" s="328" t="s">
        <v>96</v>
      </c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145"/>
      <c r="AE3" s="316"/>
      <c r="AF3" s="316"/>
      <c r="AH3" s="329" t="s">
        <v>23</v>
      </c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CD3" s="48"/>
    </row>
    <row r="4" spans="27:92" s="19" customFormat="1" ht="17.25" customHeight="1">
      <c r="AA4" s="73"/>
      <c r="AE4" s="314"/>
      <c r="AF4" s="314"/>
      <c r="AH4" s="316">
        <v>2020</v>
      </c>
      <c r="AI4" s="316"/>
      <c r="AJ4" s="316"/>
      <c r="AK4" s="316"/>
      <c r="AL4" s="316"/>
      <c r="AM4" s="316"/>
      <c r="AN4" s="316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316">
        <v>2021</v>
      </c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CD4" s="51"/>
      <c r="CL4" s="50"/>
      <c r="CM4" s="50"/>
      <c r="CN4" s="50"/>
    </row>
    <row r="5" spans="1:90" s="19" customFormat="1" ht="11.25" customHeight="1">
      <c r="A5" s="74"/>
      <c r="B5" s="75"/>
      <c r="C5" s="75"/>
      <c r="D5" s="75"/>
      <c r="E5" s="55"/>
      <c r="F5" s="74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55"/>
      <c r="T5" s="74"/>
      <c r="U5" s="290"/>
      <c r="V5" s="55"/>
      <c r="W5" s="75"/>
      <c r="X5" s="333" t="s">
        <v>2</v>
      </c>
      <c r="Y5" s="55"/>
      <c r="Z5" s="293"/>
      <c r="AA5" s="189" t="s">
        <v>54</v>
      </c>
      <c r="AB5" s="190"/>
      <c r="AC5" s="190"/>
      <c r="AD5" s="191"/>
      <c r="AE5" s="235" t="s">
        <v>101</v>
      </c>
      <c r="AF5" s="233" t="s">
        <v>55</v>
      </c>
      <c r="AG5" s="233"/>
      <c r="AH5" s="234"/>
      <c r="AI5" s="192" t="s">
        <v>105</v>
      </c>
      <c r="AJ5" s="284" t="s">
        <v>56</v>
      </c>
      <c r="AK5" s="284"/>
      <c r="AL5" s="284"/>
      <c r="AM5" s="284"/>
      <c r="AN5" s="309" t="s">
        <v>57</v>
      </c>
      <c r="AO5" s="310"/>
      <c r="AP5" s="310"/>
      <c r="AQ5" s="311"/>
      <c r="AR5" s="235" t="s">
        <v>114</v>
      </c>
      <c r="AS5" s="232" t="s">
        <v>58</v>
      </c>
      <c r="AT5" s="233"/>
      <c r="AU5" s="234"/>
      <c r="AV5" s="192" t="s">
        <v>118</v>
      </c>
      <c r="AW5" s="232" t="s">
        <v>59</v>
      </c>
      <c r="AX5" s="233"/>
      <c r="AY5" s="234"/>
      <c r="AZ5" s="192" t="s">
        <v>150</v>
      </c>
      <c r="BA5" s="232" t="s">
        <v>60</v>
      </c>
      <c r="BB5" s="233"/>
      <c r="BC5" s="233"/>
      <c r="BD5" s="233"/>
      <c r="BE5" s="192" t="s">
        <v>151</v>
      </c>
      <c r="BF5" s="232" t="s">
        <v>61</v>
      </c>
      <c r="BG5" s="244"/>
      <c r="BH5" s="245"/>
      <c r="BI5" s="192" t="s">
        <v>152</v>
      </c>
      <c r="BJ5" s="232" t="s">
        <v>62</v>
      </c>
      <c r="BK5" s="233"/>
      <c r="BL5" s="233"/>
      <c r="BM5" s="234"/>
      <c r="BN5" s="232" t="s">
        <v>63</v>
      </c>
      <c r="BO5" s="233"/>
      <c r="BP5" s="233"/>
      <c r="BQ5" s="234"/>
      <c r="BR5" s="192" t="s">
        <v>153</v>
      </c>
      <c r="BS5" s="232" t="s">
        <v>64</v>
      </c>
      <c r="BT5" s="244"/>
      <c r="BU5" s="245"/>
      <c r="BV5" s="192" t="s">
        <v>154</v>
      </c>
      <c r="BW5" s="284" t="s">
        <v>65</v>
      </c>
      <c r="BX5" s="326"/>
      <c r="BY5" s="326"/>
      <c r="BZ5" s="326"/>
      <c r="CA5" s="192"/>
      <c r="CB5" s="150"/>
      <c r="CC5" s="53"/>
      <c r="CD5" s="53"/>
      <c r="CE5" s="53"/>
      <c r="CF5" s="53"/>
      <c r="CG5" s="54"/>
      <c r="CH5" s="75"/>
      <c r="CI5" s="75"/>
      <c r="CJ5" s="102"/>
      <c r="CK5" s="50"/>
      <c r="CL5" s="50"/>
    </row>
    <row r="6" spans="1:88" s="19" customFormat="1" ht="10.5" customHeight="1">
      <c r="A6" s="56"/>
      <c r="B6" s="23"/>
      <c r="C6" s="23"/>
      <c r="D6" s="23"/>
      <c r="E6" s="57"/>
      <c r="F6" s="5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57"/>
      <c r="T6" s="56"/>
      <c r="U6" s="291"/>
      <c r="V6" s="57"/>
      <c r="W6" s="23"/>
      <c r="X6" s="334"/>
      <c r="Y6" s="57"/>
      <c r="Z6" s="294"/>
      <c r="AA6" s="192" t="s">
        <v>97</v>
      </c>
      <c r="AB6" s="192" t="s">
        <v>98</v>
      </c>
      <c r="AC6" s="192" t="s">
        <v>99</v>
      </c>
      <c r="AD6" s="192" t="s">
        <v>100</v>
      </c>
      <c r="AE6" s="235"/>
      <c r="AF6" s="239" t="s">
        <v>102</v>
      </c>
      <c r="AG6" s="243" t="s">
        <v>103</v>
      </c>
      <c r="AH6" s="243" t="s">
        <v>104</v>
      </c>
      <c r="AI6" s="243"/>
      <c r="AJ6" s="243" t="s">
        <v>106</v>
      </c>
      <c r="AK6" s="239" t="s">
        <v>107</v>
      </c>
      <c r="AL6" s="194" t="s">
        <v>108</v>
      </c>
      <c r="AM6" s="243" t="s">
        <v>109</v>
      </c>
      <c r="AN6" s="239" t="s">
        <v>110</v>
      </c>
      <c r="AO6" s="243" t="s">
        <v>111</v>
      </c>
      <c r="AP6" s="194" t="s">
        <v>112</v>
      </c>
      <c r="AQ6" s="194" t="s">
        <v>113</v>
      </c>
      <c r="AR6" s="235"/>
      <c r="AS6" s="195" t="s">
        <v>115</v>
      </c>
      <c r="AT6" s="243" t="s">
        <v>116</v>
      </c>
      <c r="AU6" s="194" t="s">
        <v>117</v>
      </c>
      <c r="AV6" s="243"/>
      <c r="AW6" s="239" t="s">
        <v>121</v>
      </c>
      <c r="AX6" s="192" t="s">
        <v>119</v>
      </c>
      <c r="AY6" s="194" t="s">
        <v>120</v>
      </c>
      <c r="AZ6" s="243"/>
      <c r="BA6" s="243" t="s">
        <v>155</v>
      </c>
      <c r="BB6" s="192" t="s">
        <v>156</v>
      </c>
      <c r="BC6" s="192" t="s">
        <v>157</v>
      </c>
      <c r="BD6" s="249" t="s">
        <v>158</v>
      </c>
      <c r="BE6" s="243"/>
      <c r="BF6" s="238" t="s">
        <v>159</v>
      </c>
      <c r="BG6" s="243" t="s">
        <v>160</v>
      </c>
      <c r="BH6" s="243" t="s">
        <v>161</v>
      </c>
      <c r="BI6" s="236"/>
      <c r="BJ6" s="192" t="s">
        <v>162</v>
      </c>
      <c r="BK6" s="243" t="s">
        <v>163</v>
      </c>
      <c r="BL6" s="192" t="s">
        <v>164</v>
      </c>
      <c r="BM6" s="239" t="s">
        <v>165</v>
      </c>
      <c r="BN6" s="243" t="s">
        <v>166</v>
      </c>
      <c r="BO6" s="239" t="s">
        <v>167</v>
      </c>
      <c r="BP6" s="243" t="s">
        <v>168</v>
      </c>
      <c r="BQ6" s="239" t="s">
        <v>169</v>
      </c>
      <c r="BR6" s="236"/>
      <c r="BS6" s="246" t="s">
        <v>170</v>
      </c>
      <c r="BT6" s="192" t="s">
        <v>171</v>
      </c>
      <c r="BU6" s="243" t="s">
        <v>172</v>
      </c>
      <c r="BV6" s="236"/>
      <c r="BW6" s="243" t="s">
        <v>173</v>
      </c>
      <c r="BX6" s="192" t="s">
        <v>174</v>
      </c>
      <c r="BY6" s="192" t="s">
        <v>175</v>
      </c>
      <c r="BZ6" s="192" t="s">
        <v>176</v>
      </c>
      <c r="CA6" s="243"/>
      <c r="CB6" s="39"/>
      <c r="CC6" s="23"/>
      <c r="CD6" s="23"/>
      <c r="CE6" s="23"/>
      <c r="CF6" s="23"/>
      <c r="CG6" s="23"/>
      <c r="CH6" s="23"/>
      <c r="CI6" s="23"/>
      <c r="CJ6" s="23"/>
    </row>
    <row r="7" spans="1:88" s="19" customFormat="1" ht="12" customHeight="1">
      <c r="A7" s="56"/>
      <c r="B7" s="23"/>
      <c r="C7" s="23"/>
      <c r="D7" s="23"/>
      <c r="E7" s="57"/>
      <c r="F7" s="218" t="s">
        <v>5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20"/>
      <c r="T7" s="58"/>
      <c r="U7" s="291"/>
      <c r="V7" s="60"/>
      <c r="W7" s="23"/>
      <c r="X7" s="334"/>
      <c r="Y7" s="57"/>
      <c r="Z7" s="294"/>
      <c r="AA7" s="243"/>
      <c r="AB7" s="243"/>
      <c r="AC7" s="243"/>
      <c r="AD7" s="243"/>
      <c r="AE7" s="235"/>
      <c r="AF7" s="239"/>
      <c r="AG7" s="243"/>
      <c r="AH7" s="243"/>
      <c r="AI7" s="243"/>
      <c r="AJ7" s="243"/>
      <c r="AK7" s="239"/>
      <c r="AL7" s="194"/>
      <c r="AM7" s="243"/>
      <c r="AN7" s="239"/>
      <c r="AO7" s="243"/>
      <c r="AP7" s="194"/>
      <c r="AQ7" s="194"/>
      <c r="AR7" s="235"/>
      <c r="AS7" s="195"/>
      <c r="AT7" s="243"/>
      <c r="AU7" s="194"/>
      <c r="AV7" s="243"/>
      <c r="AW7" s="239"/>
      <c r="AX7" s="241"/>
      <c r="AY7" s="194"/>
      <c r="AZ7" s="243"/>
      <c r="BA7" s="243"/>
      <c r="BB7" s="241"/>
      <c r="BC7" s="241"/>
      <c r="BD7" s="194"/>
      <c r="BE7" s="243"/>
      <c r="BF7" s="239"/>
      <c r="BG7" s="243"/>
      <c r="BH7" s="243"/>
      <c r="BI7" s="236"/>
      <c r="BJ7" s="241"/>
      <c r="BK7" s="243"/>
      <c r="BL7" s="241"/>
      <c r="BM7" s="239"/>
      <c r="BN7" s="243"/>
      <c r="BO7" s="239"/>
      <c r="BP7" s="243"/>
      <c r="BQ7" s="239"/>
      <c r="BR7" s="236"/>
      <c r="BS7" s="195"/>
      <c r="BT7" s="241"/>
      <c r="BU7" s="243"/>
      <c r="BV7" s="236"/>
      <c r="BW7" s="243"/>
      <c r="BX7" s="241"/>
      <c r="BY7" s="241"/>
      <c r="BZ7" s="243"/>
      <c r="CA7" s="243"/>
      <c r="CB7" s="39"/>
      <c r="CC7" s="23"/>
      <c r="CD7" s="23"/>
      <c r="CE7" s="23"/>
      <c r="CF7" s="23"/>
      <c r="CG7" s="23"/>
      <c r="CH7" s="23"/>
      <c r="CI7" s="23"/>
      <c r="CJ7" s="23"/>
    </row>
    <row r="8" spans="1:88" s="19" customFormat="1" ht="11.25" customHeight="1">
      <c r="A8" s="56"/>
      <c r="B8" s="23"/>
      <c r="C8" s="23"/>
      <c r="D8" s="23"/>
      <c r="E8" s="57"/>
      <c r="F8" s="218" t="s">
        <v>6</v>
      </c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20"/>
      <c r="T8" s="58"/>
      <c r="U8" s="291"/>
      <c r="V8" s="60"/>
      <c r="W8" s="23"/>
      <c r="X8" s="334"/>
      <c r="Y8" s="57"/>
      <c r="Z8" s="294"/>
      <c r="AA8" s="243"/>
      <c r="AB8" s="243"/>
      <c r="AC8" s="243"/>
      <c r="AD8" s="243"/>
      <c r="AE8" s="235"/>
      <c r="AF8" s="239"/>
      <c r="AG8" s="243"/>
      <c r="AH8" s="243"/>
      <c r="AI8" s="243"/>
      <c r="AJ8" s="243"/>
      <c r="AK8" s="239"/>
      <c r="AL8" s="194"/>
      <c r="AM8" s="243"/>
      <c r="AN8" s="239"/>
      <c r="AO8" s="243"/>
      <c r="AP8" s="194"/>
      <c r="AQ8" s="194"/>
      <c r="AR8" s="235"/>
      <c r="AS8" s="195"/>
      <c r="AT8" s="243"/>
      <c r="AU8" s="194"/>
      <c r="AV8" s="243"/>
      <c r="AW8" s="239"/>
      <c r="AX8" s="241"/>
      <c r="AY8" s="194"/>
      <c r="AZ8" s="243"/>
      <c r="BA8" s="243"/>
      <c r="BB8" s="241"/>
      <c r="BC8" s="241"/>
      <c r="BD8" s="194"/>
      <c r="BE8" s="243"/>
      <c r="BF8" s="239"/>
      <c r="BG8" s="243"/>
      <c r="BH8" s="243"/>
      <c r="BI8" s="236"/>
      <c r="BJ8" s="241"/>
      <c r="BK8" s="243"/>
      <c r="BL8" s="241"/>
      <c r="BM8" s="239"/>
      <c r="BN8" s="243"/>
      <c r="BO8" s="239"/>
      <c r="BP8" s="243"/>
      <c r="BQ8" s="239"/>
      <c r="BR8" s="236"/>
      <c r="BS8" s="195"/>
      <c r="BT8" s="241"/>
      <c r="BU8" s="243"/>
      <c r="BV8" s="236"/>
      <c r="BW8" s="243"/>
      <c r="BX8" s="241"/>
      <c r="BY8" s="241"/>
      <c r="BZ8" s="243"/>
      <c r="CA8" s="243"/>
      <c r="CB8" s="39"/>
      <c r="CC8" s="219" t="s">
        <v>10</v>
      </c>
      <c r="CD8" s="219"/>
      <c r="CE8" s="219"/>
      <c r="CF8" s="219"/>
      <c r="CG8" s="219"/>
      <c r="CH8" s="219"/>
      <c r="CI8" s="59"/>
      <c r="CJ8" s="23"/>
    </row>
    <row r="9" spans="1:88" s="19" customFormat="1" ht="13.5" customHeight="1">
      <c r="A9" s="218" t="s">
        <v>7</v>
      </c>
      <c r="B9" s="219"/>
      <c r="C9" s="219"/>
      <c r="D9" s="219"/>
      <c r="E9" s="220"/>
      <c r="F9" s="218" t="s">
        <v>14</v>
      </c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20"/>
      <c r="T9" s="58"/>
      <c r="U9" s="291"/>
      <c r="V9" s="60"/>
      <c r="W9" s="23"/>
      <c r="X9" s="334"/>
      <c r="Y9" s="57"/>
      <c r="Z9" s="294"/>
      <c r="AA9" s="243"/>
      <c r="AB9" s="243"/>
      <c r="AC9" s="243"/>
      <c r="AD9" s="243"/>
      <c r="AE9" s="235"/>
      <c r="AF9" s="239"/>
      <c r="AG9" s="243"/>
      <c r="AH9" s="243"/>
      <c r="AI9" s="243"/>
      <c r="AJ9" s="243"/>
      <c r="AK9" s="239"/>
      <c r="AL9" s="194"/>
      <c r="AM9" s="243"/>
      <c r="AN9" s="239"/>
      <c r="AO9" s="243"/>
      <c r="AP9" s="194"/>
      <c r="AQ9" s="194"/>
      <c r="AR9" s="235"/>
      <c r="AS9" s="195"/>
      <c r="AT9" s="243"/>
      <c r="AU9" s="194"/>
      <c r="AV9" s="243"/>
      <c r="AW9" s="239"/>
      <c r="AX9" s="241"/>
      <c r="AY9" s="194"/>
      <c r="AZ9" s="243"/>
      <c r="BA9" s="243"/>
      <c r="BB9" s="241"/>
      <c r="BC9" s="241"/>
      <c r="BD9" s="194"/>
      <c r="BE9" s="243"/>
      <c r="BF9" s="239"/>
      <c r="BG9" s="243"/>
      <c r="BH9" s="243"/>
      <c r="BI9" s="236"/>
      <c r="BJ9" s="241"/>
      <c r="BK9" s="243"/>
      <c r="BL9" s="241"/>
      <c r="BM9" s="239"/>
      <c r="BN9" s="243"/>
      <c r="BO9" s="239"/>
      <c r="BP9" s="243"/>
      <c r="BQ9" s="239"/>
      <c r="BR9" s="236"/>
      <c r="BS9" s="195"/>
      <c r="BT9" s="241"/>
      <c r="BU9" s="243"/>
      <c r="BV9" s="236"/>
      <c r="BW9" s="243"/>
      <c r="BX9" s="241"/>
      <c r="BY9" s="241"/>
      <c r="BZ9" s="243"/>
      <c r="CA9" s="243"/>
      <c r="CB9" s="39"/>
      <c r="CC9" s="219" t="s">
        <v>11</v>
      </c>
      <c r="CD9" s="219"/>
      <c r="CE9" s="219"/>
      <c r="CF9" s="219"/>
      <c r="CG9" s="219"/>
      <c r="CH9" s="219"/>
      <c r="CI9" s="59"/>
      <c r="CJ9" s="23"/>
    </row>
    <row r="10" spans="1:88" s="19" customFormat="1" ht="19.5" customHeight="1">
      <c r="A10" s="56"/>
      <c r="B10" s="23"/>
      <c r="C10" s="23"/>
      <c r="D10" s="23"/>
      <c r="E10" s="57"/>
      <c r="F10" s="218" t="s">
        <v>13</v>
      </c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20"/>
      <c r="T10" s="58"/>
      <c r="U10" s="291"/>
      <c r="V10" s="60"/>
      <c r="W10" s="23"/>
      <c r="X10" s="334"/>
      <c r="Y10" s="57"/>
      <c r="Z10" s="295"/>
      <c r="AA10" s="193"/>
      <c r="AB10" s="193"/>
      <c r="AC10" s="193"/>
      <c r="AD10" s="193"/>
      <c r="AE10" s="235"/>
      <c r="AF10" s="240"/>
      <c r="AG10" s="193"/>
      <c r="AH10" s="193"/>
      <c r="AI10" s="193"/>
      <c r="AJ10" s="193"/>
      <c r="AK10" s="240"/>
      <c r="AL10" s="250"/>
      <c r="AM10" s="193"/>
      <c r="AN10" s="240"/>
      <c r="AO10" s="193"/>
      <c r="AP10" s="250"/>
      <c r="AQ10" s="250"/>
      <c r="AR10" s="235"/>
      <c r="AS10" s="247"/>
      <c r="AT10" s="193"/>
      <c r="AU10" s="250"/>
      <c r="AV10" s="193"/>
      <c r="AW10" s="240"/>
      <c r="AX10" s="242"/>
      <c r="AY10" s="250"/>
      <c r="AZ10" s="193"/>
      <c r="BA10" s="193"/>
      <c r="BB10" s="242"/>
      <c r="BC10" s="242"/>
      <c r="BD10" s="250"/>
      <c r="BE10" s="193"/>
      <c r="BF10" s="240"/>
      <c r="BG10" s="193"/>
      <c r="BH10" s="193"/>
      <c r="BI10" s="237"/>
      <c r="BJ10" s="242"/>
      <c r="BK10" s="193"/>
      <c r="BL10" s="242"/>
      <c r="BM10" s="240"/>
      <c r="BN10" s="193"/>
      <c r="BO10" s="240"/>
      <c r="BP10" s="193"/>
      <c r="BQ10" s="240"/>
      <c r="BR10" s="237"/>
      <c r="BS10" s="247"/>
      <c r="BT10" s="242"/>
      <c r="BU10" s="193"/>
      <c r="BV10" s="237"/>
      <c r="BW10" s="193"/>
      <c r="BX10" s="242"/>
      <c r="BY10" s="242"/>
      <c r="BZ10" s="193"/>
      <c r="CA10" s="193"/>
      <c r="CB10" s="142"/>
      <c r="CC10" s="62"/>
      <c r="CD10" s="62"/>
      <c r="CE10" s="62"/>
      <c r="CF10" s="62"/>
      <c r="CG10" s="62"/>
      <c r="CH10" s="62"/>
      <c r="CI10" s="62"/>
      <c r="CJ10" s="62"/>
    </row>
    <row r="11" spans="1:89" s="19" customFormat="1" ht="15" customHeight="1">
      <c r="A11" s="56"/>
      <c r="B11" s="23"/>
      <c r="C11" s="23"/>
      <c r="D11" s="23"/>
      <c r="E11" s="57"/>
      <c r="F11" s="56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57"/>
      <c r="T11" s="56"/>
      <c r="U11" s="291"/>
      <c r="V11" s="57"/>
      <c r="W11" s="23"/>
      <c r="X11" s="334"/>
      <c r="Y11" s="57"/>
      <c r="Z11" s="23"/>
      <c r="AA11" s="164"/>
      <c r="AB11" s="164"/>
      <c r="AC11" s="164"/>
      <c r="AD11" s="164"/>
      <c r="AE11" s="164"/>
      <c r="AF11" s="164"/>
      <c r="AG11" s="233" t="s">
        <v>1</v>
      </c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"/>
      <c r="CB11" s="23"/>
      <c r="CC11" s="23"/>
      <c r="CD11" s="23"/>
      <c r="CE11" s="23"/>
      <c r="CF11" s="23"/>
      <c r="CG11" s="23"/>
      <c r="CH11" s="23"/>
      <c r="CI11" s="23"/>
      <c r="CJ11" s="63"/>
      <c r="CK11" s="23"/>
    </row>
    <row r="12" spans="1:89" s="19" customFormat="1" ht="18.75" customHeight="1">
      <c r="A12" s="56"/>
      <c r="B12" s="23"/>
      <c r="C12" s="23"/>
      <c r="D12" s="23"/>
      <c r="E12" s="57"/>
      <c r="F12" s="56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57"/>
      <c r="T12" s="56"/>
      <c r="U12" s="291"/>
      <c r="V12" s="57"/>
      <c r="W12" s="23"/>
      <c r="X12" s="334"/>
      <c r="Y12" s="57"/>
      <c r="Z12" s="76">
        <v>35</v>
      </c>
      <c r="AA12" s="156">
        <v>36</v>
      </c>
      <c r="AB12" s="156">
        <v>37</v>
      </c>
      <c r="AC12" s="156">
        <v>38</v>
      </c>
      <c r="AD12" s="156">
        <v>39</v>
      </c>
      <c r="AE12" s="156">
        <v>40</v>
      </c>
      <c r="AF12" s="156">
        <v>41</v>
      </c>
      <c r="AG12" s="156">
        <v>42</v>
      </c>
      <c r="AH12" s="156">
        <v>43</v>
      </c>
      <c r="AI12" s="156">
        <v>44</v>
      </c>
      <c r="AJ12" s="156">
        <v>45</v>
      </c>
      <c r="AK12" s="156">
        <v>46</v>
      </c>
      <c r="AL12" s="156">
        <v>47</v>
      </c>
      <c r="AM12" s="156">
        <v>48</v>
      </c>
      <c r="AN12" s="156">
        <v>49</v>
      </c>
      <c r="AO12" s="156">
        <v>50</v>
      </c>
      <c r="AP12" s="165">
        <v>51</v>
      </c>
      <c r="AQ12" s="166">
        <v>52</v>
      </c>
      <c r="AR12" s="156">
        <v>1</v>
      </c>
      <c r="AS12" s="165">
        <v>2</v>
      </c>
      <c r="AT12" s="156">
        <v>3</v>
      </c>
      <c r="AU12" s="156">
        <v>4</v>
      </c>
      <c r="AV12" s="156">
        <v>5</v>
      </c>
      <c r="AW12" s="156">
        <v>6</v>
      </c>
      <c r="AX12" s="156">
        <v>7</v>
      </c>
      <c r="AY12" s="156">
        <v>8</v>
      </c>
      <c r="AZ12" s="156">
        <v>9</v>
      </c>
      <c r="BA12" s="156">
        <v>10</v>
      </c>
      <c r="BB12" s="156">
        <v>11</v>
      </c>
      <c r="BC12" s="156">
        <v>12</v>
      </c>
      <c r="BD12" s="156">
        <v>13</v>
      </c>
      <c r="BE12" s="156">
        <v>14</v>
      </c>
      <c r="BF12" s="156">
        <v>15</v>
      </c>
      <c r="BG12" s="156">
        <v>16</v>
      </c>
      <c r="BH12" s="156">
        <v>17</v>
      </c>
      <c r="BI12" s="156">
        <v>18</v>
      </c>
      <c r="BJ12" s="156">
        <v>19</v>
      </c>
      <c r="BK12" s="156">
        <v>20</v>
      </c>
      <c r="BL12" s="156">
        <v>21</v>
      </c>
      <c r="BM12" s="156">
        <v>22</v>
      </c>
      <c r="BN12" s="156">
        <v>23</v>
      </c>
      <c r="BO12" s="156">
        <v>24</v>
      </c>
      <c r="BP12" s="156">
        <v>25</v>
      </c>
      <c r="BQ12" s="156">
        <v>26</v>
      </c>
      <c r="BR12" s="167">
        <v>27</v>
      </c>
      <c r="BS12" s="168">
        <v>28</v>
      </c>
      <c r="BT12" s="156">
        <v>29</v>
      </c>
      <c r="BU12" s="156">
        <v>30</v>
      </c>
      <c r="BV12" s="156">
        <v>31</v>
      </c>
      <c r="BW12" s="156">
        <v>32</v>
      </c>
      <c r="BX12" s="156">
        <v>33</v>
      </c>
      <c r="BY12" s="156">
        <v>34</v>
      </c>
      <c r="BZ12" s="156">
        <v>35</v>
      </c>
      <c r="CA12" s="77"/>
      <c r="CB12" s="79"/>
      <c r="CC12" s="79"/>
      <c r="CD12" s="65"/>
      <c r="CE12" s="66"/>
      <c r="CF12" s="67"/>
      <c r="CG12" s="67"/>
      <c r="CH12" s="67"/>
      <c r="CI12" s="68"/>
      <c r="CJ12" s="64"/>
      <c r="CK12" s="23"/>
    </row>
    <row r="13" spans="1:89" s="19" customFormat="1" ht="16.5" customHeight="1">
      <c r="A13" s="56"/>
      <c r="B13" s="23"/>
      <c r="C13" s="23"/>
      <c r="D13" s="23"/>
      <c r="E13" s="57"/>
      <c r="F13" s="5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57"/>
      <c r="T13" s="56"/>
      <c r="U13" s="291"/>
      <c r="V13" s="57"/>
      <c r="W13" s="23"/>
      <c r="X13" s="334"/>
      <c r="Y13" s="57"/>
      <c r="Z13" s="61"/>
      <c r="AA13" s="62"/>
      <c r="AB13" s="62"/>
      <c r="AC13" s="62"/>
      <c r="AD13" s="62"/>
      <c r="AE13" s="62"/>
      <c r="AF13" s="62"/>
      <c r="AG13" s="62"/>
      <c r="AH13" s="312" t="s">
        <v>0</v>
      </c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20"/>
      <c r="CD13" s="62"/>
      <c r="CE13" s="62"/>
      <c r="CF13" s="62"/>
      <c r="CG13" s="62"/>
      <c r="CH13" s="62"/>
      <c r="CI13" s="62"/>
      <c r="CJ13" s="63"/>
      <c r="CK13" s="23"/>
    </row>
    <row r="14" spans="1:92" s="72" customFormat="1" ht="19.5" customHeight="1">
      <c r="A14" s="61"/>
      <c r="B14" s="62"/>
      <c r="C14" s="62"/>
      <c r="D14" s="62"/>
      <c r="E14" s="63"/>
      <c r="F14" s="61"/>
      <c r="G14" s="6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62"/>
      <c r="S14" s="63"/>
      <c r="T14" s="61"/>
      <c r="U14" s="292"/>
      <c r="V14" s="63"/>
      <c r="W14" s="62"/>
      <c r="X14" s="335"/>
      <c r="Y14" s="63"/>
      <c r="Z14" s="76"/>
      <c r="AA14" s="76">
        <v>1</v>
      </c>
      <c r="AB14" s="80">
        <v>2</v>
      </c>
      <c r="AC14" s="80">
        <v>3</v>
      </c>
      <c r="AD14" s="80">
        <v>4</v>
      </c>
      <c r="AE14" s="80">
        <v>5</v>
      </c>
      <c r="AF14" s="80">
        <v>6</v>
      </c>
      <c r="AG14" s="80">
        <v>7</v>
      </c>
      <c r="AH14" s="80">
        <v>8</v>
      </c>
      <c r="AI14" s="80">
        <v>9</v>
      </c>
      <c r="AJ14" s="80">
        <v>10</v>
      </c>
      <c r="AK14" s="80">
        <v>11</v>
      </c>
      <c r="AL14" s="80">
        <v>12</v>
      </c>
      <c r="AM14" s="80">
        <v>13</v>
      </c>
      <c r="AN14" s="80">
        <v>14</v>
      </c>
      <c r="AO14" s="80">
        <v>15</v>
      </c>
      <c r="AP14" s="80">
        <v>16</v>
      </c>
      <c r="AQ14" s="81">
        <v>17</v>
      </c>
      <c r="AR14" s="82">
        <v>18</v>
      </c>
      <c r="AS14" s="83">
        <v>19</v>
      </c>
      <c r="AT14" s="81">
        <v>20</v>
      </c>
      <c r="AU14" s="83">
        <v>21</v>
      </c>
      <c r="AV14" s="80">
        <v>22</v>
      </c>
      <c r="AW14" s="80">
        <v>23</v>
      </c>
      <c r="AX14" s="80">
        <v>24</v>
      </c>
      <c r="AY14" s="80">
        <v>25</v>
      </c>
      <c r="AZ14" s="80">
        <v>26</v>
      </c>
      <c r="BA14" s="80">
        <v>27</v>
      </c>
      <c r="BB14" s="80">
        <v>28</v>
      </c>
      <c r="BC14" s="80">
        <v>29</v>
      </c>
      <c r="BD14" s="80">
        <v>30</v>
      </c>
      <c r="BE14" s="80">
        <v>31</v>
      </c>
      <c r="BF14" s="80">
        <v>32</v>
      </c>
      <c r="BG14" s="80">
        <v>33</v>
      </c>
      <c r="BH14" s="80">
        <v>34</v>
      </c>
      <c r="BI14" s="80">
        <v>35</v>
      </c>
      <c r="BJ14" s="80">
        <v>36</v>
      </c>
      <c r="BK14" s="80">
        <v>37</v>
      </c>
      <c r="BL14" s="80">
        <v>38</v>
      </c>
      <c r="BM14" s="80">
        <v>39</v>
      </c>
      <c r="BN14" s="80">
        <v>40</v>
      </c>
      <c r="BO14" s="80">
        <v>41</v>
      </c>
      <c r="BP14" s="80">
        <v>42</v>
      </c>
      <c r="BQ14" s="80">
        <v>43</v>
      </c>
      <c r="BR14" s="80">
        <v>44</v>
      </c>
      <c r="BS14" s="79">
        <v>45</v>
      </c>
      <c r="BT14" s="65">
        <v>46</v>
      </c>
      <c r="BU14" s="83">
        <v>47</v>
      </c>
      <c r="BV14" s="83">
        <v>48</v>
      </c>
      <c r="BW14" s="83">
        <v>49</v>
      </c>
      <c r="BX14" s="83">
        <v>50</v>
      </c>
      <c r="BY14" s="83">
        <v>51</v>
      </c>
      <c r="BZ14" s="83">
        <v>52</v>
      </c>
      <c r="CA14" s="83"/>
      <c r="CB14" s="83"/>
      <c r="CC14" s="79"/>
      <c r="CD14" s="65"/>
      <c r="CE14" s="337" t="s">
        <v>35</v>
      </c>
      <c r="CF14" s="338"/>
      <c r="CG14" s="337" t="s">
        <v>36</v>
      </c>
      <c r="CH14" s="338"/>
      <c r="CI14" s="339" t="s">
        <v>37</v>
      </c>
      <c r="CJ14" s="338"/>
      <c r="CK14" s="47"/>
      <c r="CL14" s="19"/>
      <c r="CM14" s="19"/>
      <c r="CN14" s="19"/>
    </row>
    <row r="15" spans="1:92" s="72" customFormat="1" ht="13.5" customHeight="1">
      <c r="A15" s="229" t="s">
        <v>77</v>
      </c>
      <c r="B15" s="230"/>
      <c r="C15" s="230"/>
      <c r="D15" s="230"/>
      <c r="E15" s="231"/>
      <c r="F15" s="229" t="s">
        <v>79</v>
      </c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1"/>
      <c r="T15" s="229"/>
      <c r="U15" s="230"/>
      <c r="V15" s="231"/>
      <c r="W15" s="183" t="s">
        <v>3</v>
      </c>
      <c r="X15" s="183"/>
      <c r="Y15" s="184"/>
      <c r="Z15" s="2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27"/>
      <c r="AQ15" s="27"/>
      <c r="AR15" s="13"/>
      <c r="AS15" s="13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27"/>
      <c r="BP15" s="171"/>
      <c r="BQ15" s="12"/>
      <c r="BR15" s="13"/>
      <c r="BS15" s="13"/>
      <c r="BT15" s="13"/>
      <c r="BU15" s="13"/>
      <c r="BV15" s="4"/>
      <c r="BW15" s="5"/>
      <c r="BX15" s="5"/>
      <c r="BY15" s="5"/>
      <c r="BZ15" s="5"/>
      <c r="CA15" s="31"/>
      <c r="CB15" s="31"/>
      <c r="CC15" s="31"/>
      <c r="CD15" s="3"/>
      <c r="CE15" s="232"/>
      <c r="CF15" s="234"/>
      <c r="CG15" s="232"/>
      <c r="CH15" s="234"/>
      <c r="CI15" s="224"/>
      <c r="CJ15" s="225"/>
      <c r="CK15" s="132"/>
      <c r="CL15" s="19"/>
      <c r="CM15" s="19"/>
      <c r="CN15" s="19"/>
    </row>
    <row r="16" spans="1:92" s="72" customFormat="1" ht="13.5" customHeight="1">
      <c r="A16" s="221"/>
      <c r="B16" s="222"/>
      <c r="C16" s="222"/>
      <c r="D16" s="222"/>
      <c r="E16" s="223"/>
      <c r="F16" s="221" t="s">
        <v>78</v>
      </c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3"/>
      <c r="T16" s="330"/>
      <c r="U16" s="331"/>
      <c r="V16" s="332"/>
      <c r="W16" s="233" t="s">
        <v>4</v>
      </c>
      <c r="X16" s="233"/>
      <c r="Y16" s="234"/>
      <c r="Z16" s="14"/>
      <c r="AA16" s="9"/>
      <c r="AB16" s="9"/>
      <c r="AC16" s="9"/>
      <c r="AD16" s="9"/>
      <c r="AE16" s="9"/>
      <c r="AF16" s="9"/>
      <c r="AG16" s="9"/>
      <c r="AH16" s="9"/>
      <c r="AI16" s="9"/>
      <c r="AJ16" s="157"/>
      <c r="AK16" s="9"/>
      <c r="AL16" s="9"/>
      <c r="AM16" s="9"/>
      <c r="AN16" s="9"/>
      <c r="AO16" s="9"/>
      <c r="AP16" s="27"/>
      <c r="AQ16" s="28"/>
      <c r="AR16" s="18"/>
      <c r="AS16" s="18"/>
      <c r="AT16" s="10"/>
      <c r="AU16" s="158"/>
      <c r="AV16" s="158"/>
      <c r="AW16" s="158"/>
      <c r="AX16" s="158"/>
      <c r="AY16" s="158"/>
      <c r="AZ16" s="157"/>
      <c r="BA16" s="157"/>
      <c r="BB16" s="159"/>
      <c r="BC16" s="157"/>
      <c r="BD16" s="159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9"/>
      <c r="BP16" s="172"/>
      <c r="BQ16" s="12"/>
      <c r="BR16" s="13"/>
      <c r="BS16" s="18"/>
      <c r="BT16" s="18"/>
      <c r="BU16" s="18"/>
      <c r="BV16" s="7"/>
      <c r="BW16" s="8"/>
      <c r="BX16" s="8"/>
      <c r="BY16" s="8"/>
      <c r="BZ16" s="8"/>
      <c r="CA16" s="32"/>
      <c r="CB16" s="32"/>
      <c r="CC16" s="32"/>
      <c r="CD16" s="6"/>
      <c r="CE16" s="232"/>
      <c r="CF16" s="234"/>
      <c r="CG16" s="232"/>
      <c r="CH16" s="234"/>
      <c r="CI16" s="224"/>
      <c r="CJ16" s="225"/>
      <c r="CK16" s="133"/>
      <c r="CL16" s="19"/>
      <c r="CM16" s="19"/>
      <c r="CN16" s="19"/>
    </row>
    <row r="17" spans="1:92" s="72" customFormat="1" ht="13.5" customHeight="1">
      <c r="A17" s="189" t="s">
        <v>81</v>
      </c>
      <c r="B17" s="190"/>
      <c r="C17" s="190"/>
      <c r="D17" s="190"/>
      <c r="E17" s="191"/>
      <c r="F17" s="229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319">
        <v>78</v>
      </c>
      <c r="U17" s="320"/>
      <c r="V17" s="321"/>
      <c r="W17" s="183" t="s">
        <v>3</v>
      </c>
      <c r="X17" s="183"/>
      <c r="Y17" s="184"/>
      <c r="Z17" s="33"/>
      <c r="AA17" s="27">
        <v>2</v>
      </c>
      <c r="AB17" s="27">
        <v>2</v>
      </c>
      <c r="AC17" s="27">
        <v>2</v>
      </c>
      <c r="AD17" s="27">
        <v>2</v>
      </c>
      <c r="AE17" s="27">
        <v>2</v>
      </c>
      <c r="AF17" s="27">
        <v>2</v>
      </c>
      <c r="AG17" s="27">
        <v>2</v>
      </c>
      <c r="AH17" s="27">
        <v>2</v>
      </c>
      <c r="AI17" s="27">
        <v>2</v>
      </c>
      <c r="AJ17" s="27">
        <v>2</v>
      </c>
      <c r="AK17" s="27">
        <v>2</v>
      </c>
      <c r="AL17" s="27">
        <v>2</v>
      </c>
      <c r="AM17" s="27">
        <v>2</v>
      </c>
      <c r="AN17" s="27">
        <v>2</v>
      </c>
      <c r="AO17" s="27">
        <v>2</v>
      </c>
      <c r="AP17" s="27">
        <v>2</v>
      </c>
      <c r="AQ17" s="27">
        <v>2</v>
      </c>
      <c r="AR17" s="13"/>
      <c r="AS17" s="13"/>
      <c r="AT17" s="27">
        <v>2</v>
      </c>
      <c r="AU17" s="27">
        <v>2</v>
      </c>
      <c r="AV17" s="27">
        <v>2</v>
      </c>
      <c r="AW17" s="27">
        <v>2</v>
      </c>
      <c r="AX17" s="27">
        <v>2</v>
      </c>
      <c r="AY17" s="27">
        <v>2</v>
      </c>
      <c r="AZ17" s="27">
        <v>2</v>
      </c>
      <c r="BA17" s="27">
        <v>2</v>
      </c>
      <c r="BB17" s="27">
        <v>2</v>
      </c>
      <c r="BC17" s="27">
        <v>2</v>
      </c>
      <c r="BD17" s="27">
        <v>2</v>
      </c>
      <c r="BE17" s="27">
        <v>2</v>
      </c>
      <c r="BF17" s="27">
        <v>2</v>
      </c>
      <c r="BG17" s="27">
        <v>2</v>
      </c>
      <c r="BH17" s="27">
        <v>2</v>
      </c>
      <c r="BI17" s="27">
        <v>2</v>
      </c>
      <c r="BJ17" s="27">
        <v>2</v>
      </c>
      <c r="BK17" s="27">
        <v>2</v>
      </c>
      <c r="BL17" s="27">
        <v>2</v>
      </c>
      <c r="BM17" s="27">
        <v>2</v>
      </c>
      <c r="BN17" s="27">
        <v>2</v>
      </c>
      <c r="BO17" s="27">
        <v>2</v>
      </c>
      <c r="BP17" s="171"/>
      <c r="BQ17" s="12"/>
      <c r="BR17" s="13"/>
      <c r="BS17" s="13"/>
      <c r="BT17" s="13"/>
      <c r="BU17" s="13"/>
      <c r="BV17" s="13"/>
      <c r="BW17" s="13"/>
      <c r="BX17" s="13"/>
      <c r="BY17" s="13"/>
      <c r="BZ17" s="13"/>
      <c r="CA17" s="27"/>
      <c r="CB17" s="27"/>
      <c r="CC17" s="27"/>
      <c r="CD17" s="27"/>
      <c r="CE17" s="336">
        <v>34</v>
      </c>
      <c r="CF17" s="336"/>
      <c r="CG17" s="336">
        <v>44</v>
      </c>
      <c r="CH17" s="336"/>
      <c r="CI17" s="336">
        <v>78</v>
      </c>
      <c r="CJ17" s="336"/>
      <c r="CK17" s="134"/>
      <c r="CL17" s="19"/>
      <c r="CM17" s="19"/>
      <c r="CN17" s="19"/>
    </row>
    <row r="18" spans="1:92" s="72" customFormat="1" ht="13.5" customHeight="1">
      <c r="A18" s="182"/>
      <c r="B18" s="183"/>
      <c r="C18" s="183"/>
      <c r="D18" s="183"/>
      <c r="E18" s="184"/>
      <c r="F18" s="182" t="s">
        <v>179</v>
      </c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322"/>
      <c r="U18" s="323"/>
      <c r="V18" s="324"/>
      <c r="W18" s="233" t="s">
        <v>4</v>
      </c>
      <c r="X18" s="233"/>
      <c r="Y18" s="234"/>
      <c r="Z18" s="34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8"/>
      <c r="AR18" s="18"/>
      <c r="AS18" s="18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171"/>
      <c r="BQ18" s="12"/>
      <c r="BR18" s="13"/>
      <c r="BS18" s="18"/>
      <c r="BT18" s="18"/>
      <c r="BU18" s="18"/>
      <c r="BV18" s="18"/>
      <c r="BW18" s="18"/>
      <c r="BX18" s="18"/>
      <c r="BY18" s="18"/>
      <c r="BZ18" s="18"/>
      <c r="CA18" s="28"/>
      <c r="CB18" s="28"/>
      <c r="CC18" s="28"/>
      <c r="CD18" s="28"/>
      <c r="CE18" s="336"/>
      <c r="CF18" s="336"/>
      <c r="CG18" s="336"/>
      <c r="CH18" s="336"/>
      <c r="CI18" s="336"/>
      <c r="CJ18" s="336"/>
      <c r="CK18" s="134"/>
      <c r="CL18" s="19"/>
      <c r="CM18" s="19"/>
      <c r="CN18" s="19"/>
    </row>
    <row r="19" spans="1:92" s="72" customFormat="1" ht="13.5" customHeight="1">
      <c r="A19" s="189" t="s">
        <v>82</v>
      </c>
      <c r="B19" s="190"/>
      <c r="C19" s="190"/>
      <c r="D19" s="190"/>
      <c r="E19" s="191"/>
      <c r="F19" s="189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1"/>
      <c r="T19" s="319">
        <v>117</v>
      </c>
      <c r="U19" s="320"/>
      <c r="V19" s="321"/>
      <c r="W19" s="232" t="s">
        <v>3</v>
      </c>
      <c r="X19" s="233"/>
      <c r="Y19" s="234"/>
      <c r="Z19" s="33"/>
      <c r="AA19" s="27">
        <v>3</v>
      </c>
      <c r="AB19" s="27">
        <v>3</v>
      </c>
      <c r="AC19" s="27">
        <v>3</v>
      </c>
      <c r="AD19" s="27">
        <v>3</v>
      </c>
      <c r="AE19" s="27">
        <v>3</v>
      </c>
      <c r="AF19" s="27">
        <v>3</v>
      </c>
      <c r="AG19" s="27">
        <v>3</v>
      </c>
      <c r="AH19" s="27">
        <v>3</v>
      </c>
      <c r="AI19" s="27">
        <v>3</v>
      </c>
      <c r="AJ19" s="27">
        <v>3</v>
      </c>
      <c r="AK19" s="27">
        <v>3</v>
      </c>
      <c r="AL19" s="27">
        <v>3</v>
      </c>
      <c r="AM19" s="27">
        <v>3</v>
      </c>
      <c r="AN19" s="27">
        <v>3</v>
      </c>
      <c r="AO19" s="27">
        <v>3</v>
      </c>
      <c r="AP19" s="27">
        <v>3</v>
      </c>
      <c r="AQ19" s="27">
        <v>3</v>
      </c>
      <c r="AR19" s="13"/>
      <c r="AS19" s="13"/>
      <c r="AT19" s="27">
        <v>3</v>
      </c>
      <c r="AU19" s="27">
        <v>3</v>
      </c>
      <c r="AV19" s="27">
        <v>3</v>
      </c>
      <c r="AW19" s="27">
        <v>3</v>
      </c>
      <c r="AX19" s="27">
        <v>3</v>
      </c>
      <c r="AY19" s="27">
        <v>3</v>
      </c>
      <c r="AZ19" s="27">
        <v>3</v>
      </c>
      <c r="BA19" s="27">
        <v>3</v>
      </c>
      <c r="BB19" s="27">
        <v>3</v>
      </c>
      <c r="BC19" s="27">
        <v>3</v>
      </c>
      <c r="BD19" s="27">
        <v>3</v>
      </c>
      <c r="BE19" s="27">
        <v>3</v>
      </c>
      <c r="BF19" s="27">
        <v>3</v>
      </c>
      <c r="BG19" s="27">
        <v>3</v>
      </c>
      <c r="BH19" s="27">
        <v>3</v>
      </c>
      <c r="BI19" s="27">
        <v>3</v>
      </c>
      <c r="BJ19" s="27">
        <v>3</v>
      </c>
      <c r="BK19" s="27">
        <v>3</v>
      </c>
      <c r="BL19" s="27">
        <v>3</v>
      </c>
      <c r="BM19" s="27">
        <v>3</v>
      </c>
      <c r="BN19" s="27">
        <v>3</v>
      </c>
      <c r="BO19" s="27">
        <v>3</v>
      </c>
      <c r="BP19" s="171"/>
      <c r="BQ19" s="12"/>
      <c r="BR19" s="13"/>
      <c r="BS19" s="115"/>
      <c r="BT19" s="13"/>
      <c r="BU19" s="13"/>
      <c r="BV19" s="13"/>
      <c r="BW19" s="13"/>
      <c r="BX19" s="13"/>
      <c r="BY19" s="13"/>
      <c r="BZ19" s="13"/>
      <c r="CA19" s="27"/>
      <c r="CB19" s="27"/>
      <c r="CC19" s="27"/>
      <c r="CD19" s="27"/>
      <c r="CE19" s="224">
        <v>51</v>
      </c>
      <c r="CF19" s="225"/>
      <c r="CG19" s="224">
        <v>66</v>
      </c>
      <c r="CH19" s="225"/>
      <c r="CI19" s="224">
        <v>117</v>
      </c>
      <c r="CJ19" s="225"/>
      <c r="CK19" s="134"/>
      <c r="CL19" s="19"/>
      <c r="CM19" s="19"/>
      <c r="CN19" s="19"/>
    </row>
    <row r="20" spans="1:92" s="72" customFormat="1" ht="13.5" customHeight="1">
      <c r="A20" s="182"/>
      <c r="B20" s="183"/>
      <c r="C20" s="183"/>
      <c r="D20" s="183"/>
      <c r="E20" s="184"/>
      <c r="F20" s="182" t="s">
        <v>178</v>
      </c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4"/>
      <c r="T20" s="322"/>
      <c r="U20" s="323"/>
      <c r="V20" s="324"/>
      <c r="W20" s="232" t="s">
        <v>4</v>
      </c>
      <c r="X20" s="233"/>
      <c r="Y20" s="234"/>
      <c r="Z20" s="33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13"/>
      <c r="AS20" s="13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171"/>
      <c r="BQ20" s="12"/>
      <c r="BR20" s="13"/>
      <c r="BS20" s="115"/>
      <c r="BT20" s="13"/>
      <c r="BU20" s="13"/>
      <c r="BV20" s="13"/>
      <c r="BW20" s="13"/>
      <c r="BX20" s="13"/>
      <c r="BY20" s="13"/>
      <c r="BZ20" s="13"/>
      <c r="CA20" s="27"/>
      <c r="CB20" s="27"/>
      <c r="CC20" s="27"/>
      <c r="CD20" s="27"/>
      <c r="CE20" s="224"/>
      <c r="CF20" s="225"/>
      <c r="CG20" s="224"/>
      <c r="CH20" s="225"/>
      <c r="CI20" s="224"/>
      <c r="CJ20" s="225"/>
      <c r="CK20" s="134"/>
      <c r="CL20" s="19"/>
      <c r="CM20" s="19"/>
      <c r="CN20" s="19"/>
    </row>
    <row r="21" spans="1:89" s="84" customFormat="1" ht="13.5" customHeight="1">
      <c r="A21" s="189" t="s">
        <v>83</v>
      </c>
      <c r="B21" s="190"/>
      <c r="C21" s="190"/>
      <c r="D21" s="190"/>
      <c r="E21" s="191"/>
      <c r="F21" s="189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1"/>
      <c r="T21" s="319">
        <v>117</v>
      </c>
      <c r="U21" s="320"/>
      <c r="V21" s="321"/>
      <c r="W21" s="232" t="s">
        <v>3</v>
      </c>
      <c r="X21" s="233"/>
      <c r="Y21" s="234"/>
      <c r="Z21" s="33"/>
      <c r="AA21" s="27">
        <v>3</v>
      </c>
      <c r="AB21" s="27">
        <v>3</v>
      </c>
      <c r="AC21" s="27">
        <v>3</v>
      </c>
      <c r="AD21" s="27">
        <v>3</v>
      </c>
      <c r="AE21" s="27">
        <v>3</v>
      </c>
      <c r="AF21" s="27">
        <v>3</v>
      </c>
      <c r="AG21" s="27">
        <v>3</v>
      </c>
      <c r="AH21" s="27">
        <v>3</v>
      </c>
      <c r="AI21" s="27">
        <v>3</v>
      </c>
      <c r="AJ21" s="27">
        <v>3</v>
      </c>
      <c r="AK21" s="27">
        <v>3</v>
      </c>
      <c r="AL21" s="27">
        <v>3</v>
      </c>
      <c r="AM21" s="27">
        <v>3</v>
      </c>
      <c r="AN21" s="27">
        <v>3</v>
      </c>
      <c r="AO21" s="27">
        <v>3</v>
      </c>
      <c r="AP21" s="27">
        <v>3</v>
      </c>
      <c r="AQ21" s="170">
        <v>3</v>
      </c>
      <c r="AR21" s="35"/>
      <c r="AS21" s="35"/>
      <c r="AT21" s="27">
        <v>3</v>
      </c>
      <c r="AU21" s="27">
        <v>3</v>
      </c>
      <c r="AV21" s="27">
        <v>3</v>
      </c>
      <c r="AW21" s="27">
        <v>3</v>
      </c>
      <c r="AX21" s="27">
        <v>3</v>
      </c>
      <c r="AY21" s="27">
        <v>3</v>
      </c>
      <c r="AZ21" s="27">
        <v>3</v>
      </c>
      <c r="BA21" s="27">
        <v>3</v>
      </c>
      <c r="BB21" s="27">
        <v>3</v>
      </c>
      <c r="BC21" s="27">
        <v>3</v>
      </c>
      <c r="BD21" s="27">
        <v>3</v>
      </c>
      <c r="BE21" s="27">
        <v>3</v>
      </c>
      <c r="BF21" s="27">
        <v>3</v>
      </c>
      <c r="BG21" s="27">
        <v>3</v>
      </c>
      <c r="BH21" s="27">
        <v>3</v>
      </c>
      <c r="BI21" s="27">
        <v>3</v>
      </c>
      <c r="BJ21" s="27">
        <v>3</v>
      </c>
      <c r="BK21" s="27">
        <v>3</v>
      </c>
      <c r="BL21" s="27">
        <v>3</v>
      </c>
      <c r="BM21" s="27">
        <v>3</v>
      </c>
      <c r="BN21" s="27">
        <v>3</v>
      </c>
      <c r="BO21" s="27">
        <v>3</v>
      </c>
      <c r="BP21" s="171"/>
      <c r="BQ21" s="12"/>
      <c r="BR21" s="13"/>
      <c r="BS21" s="113"/>
      <c r="BT21" s="13"/>
      <c r="BU21" s="13"/>
      <c r="BV21" s="13"/>
      <c r="BW21" s="13"/>
      <c r="BX21" s="13"/>
      <c r="BY21" s="13"/>
      <c r="BZ21" s="13"/>
      <c r="CA21" s="27"/>
      <c r="CB21" s="27"/>
      <c r="CC21" s="27"/>
      <c r="CD21" s="27"/>
      <c r="CE21" s="336">
        <v>51</v>
      </c>
      <c r="CF21" s="336"/>
      <c r="CG21" s="336">
        <v>66</v>
      </c>
      <c r="CH21" s="336"/>
      <c r="CI21" s="336">
        <v>117</v>
      </c>
      <c r="CJ21" s="336"/>
      <c r="CK21" s="135"/>
    </row>
    <row r="22" spans="1:92" s="84" customFormat="1" ht="12.75" customHeight="1">
      <c r="A22" s="182"/>
      <c r="B22" s="183"/>
      <c r="C22" s="183"/>
      <c r="D22" s="183"/>
      <c r="E22" s="184"/>
      <c r="F22" s="182" t="s">
        <v>8</v>
      </c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4"/>
      <c r="T22" s="322"/>
      <c r="U22" s="323"/>
      <c r="V22" s="324"/>
      <c r="W22" s="232" t="s">
        <v>4</v>
      </c>
      <c r="X22" s="233"/>
      <c r="Y22" s="234"/>
      <c r="Z22" s="34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169"/>
      <c r="AR22" s="85"/>
      <c r="AS22" s="85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173"/>
      <c r="BQ22" s="17"/>
      <c r="BR22" s="18"/>
      <c r="BS22" s="18"/>
      <c r="BT22" s="18"/>
      <c r="BU22" s="18"/>
      <c r="BV22" s="18"/>
      <c r="BW22" s="18"/>
      <c r="BX22" s="18"/>
      <c r="BY22" s="18"/>
      <c r="BZ22" s="18"/>
      <c r="CA22" s="28"/>
      <c r="CB22" s="28"/>
      <c r="CC22" s="28"/>
      <c r="CD22" s="28"/>
      <c r="CE22" s="336"/>
      <c r="CF22" s="336"/>
      <c r="CG22" s="336"/>
      <c r="CH22" s="336"/>
      <c r="CI22" s="336"/>
      <c r="CJ22" s="336"/>
      <c r="CK22" s="135"/>
      <c r="CL22" s="86"/>
      <c r="CM22" s="86"/>
      <c r="CN22" s="86"/>
    </row>
    <row r="23" spans="1:89" s="84" customFormat="1" ht="12.75" customHeight="1">
      <c r="A23" s="189" t="s">
        <v>84</v>
      </c>
      <c r="B23" s="190"/>
      <c r="C23" s="190"/>
      <c r="D23" s="190"/>
      <c r="E23" s="191"/>
      <c r="F23" s="189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1"/>
      <c r="T23" s="319">
        <v>234</v>
      </c>
      <c r="U23" s="320"/>
      <c r="V23" s="321"/>
      <c r="W23" s="232" t="s">
        <v>3</v>
      </c>
      <c r="X23" s="233"/>
      <c r="Y23" s="234"/>
      <c r="Z23" s="33"/>
      <c r="AA23" s="27">
        <v>6</v>
      </c>
      <c r="AB23" s="27">
        <v>6</v>
      </c>
      <c r="AC23" s="27">
        <v>6</v>
      </c>
      <c r="AD23" s="27">
        <v>6</v>
      </c>
      <c r="AE23" s="27">
        <v>6</v>
      </c>
      <c r="AF23" s="27">
        <v>6</v>
      </c>
      <c r="AG23" s="27">
        <v>6</v>
      </c>
      <c r="AH23" s="27">
        <v>6</v>
      </c>
      <c r="AI23" s="27">
        <v>6</v>
      </c>
      <c r="AJ23" s="27">
        <v>6</v>
      </c>
      <c r="AK23" s="27">
        <v>6</v>
      </c>
      <c r="AL23" s="27">
        <v>6</v>
      </c>
      <c r="AM23" s="27">
        <v>6</v>
      </c>
      <c r="AN23" s="27">
        <v>6</v>
      </c>
      <c r="AO23" s="27">
        <v>6</v>
      </c>
      <c r="AP23" s="27">
        <v>6</v>
      </c>
      <c r="AQ23" s="169">
        <v>6</v>
      </c>
      <c r="AR23" s="35"/>
      <c r="AS23" s="35"/>
      <c r="AT23" s="27">
        <v>6</v>
      </c>
      <c r="AU23" s="27">
        <v>6</v>
      </c>
      <c r="AV23" s="27">
        <v>6</v>
      </c>
      <c r="AW23" s="27">
        <v>6</v>
      </c>
      <c r="AX23" s="27">
        <v>6</v>
      </c>
      <c r="AY23" s="27">
        <v>6</v>
      </c>
      <c r="AZ23" s="27">
        <v>6</v>
      </c>
      <c r="BA23" s="27">
        <v>6</v>
      </c>
      <c r="BB23" s="27">
        <v>6</v>
      </c>
      <c r="BC23" s="27">
        <v>6</v>
      </c>
      <c r="BD23" s="27">
        <v>6</v>
      </c>
      <c r="BE23" s="27">
        <v>6</v>
      </c>
      <c r="BF23" s="27">
        <v>6</v>
      </c>
      <c r="BG23" s="27">
        <v>6</v>
      </c>
      <c r="BH23" s="27">
        <v>6</v>
      </c>
      <c r="BI23" s="27">
        <v>6</v>
      </c>
      <c r="BJ23" s="27">
        <v>6</v>
      </c>
      <c r="BK23" s="27">
        <v>6</v>
      </c>
      <c r="BL23" s="27">
        <v>6</v>
      </c>
      <c r="BM23" s="27">
        <v>6</v>
      </c>
      <c r="BN23" s="27">
        <v>6</v>
      </c>
      <c r="BO23" s="27">
        <v>6</v>
      </c>
      <c r="BP23" s="171"/>
      <c r="BQ23" s="12"/>
      <c r="BR23" s="13"/>
      <c r="BS23" s="113"/>
      <c r="BT23" s="13"/>
      <c r="BU23" s="13"/>
      <c r="BV23" s="13"/>
      <c r="BW23" s="13"/>
      <c r="BX23" s="13"/>
      <c r="BY23" s="13"/>
      <c r="BZ23" s="13"/>
      <c r="CA23" s="27"/>
      <c r="CB23" s="27"/>
      <c r="CC23" s="27"/>
      <c r="CD23" s="27"/>
      <c r="CE23" s="224">
        <v>102</v>
      </c>
      <c r="CF23" s="225"/>
      <c r="CG23" s="224">
        <v>132</v>
      </c>
      <c r="CH23" s="225"/>
      <c r="CI23" s="224">
        <v>234</v>
      </c>
      <c r="CJ23" s="225"/>
      <c r="CK23" s="135"/>
    </row>
    <row r="24" spans="1:89" s="84" customFormat="1" ht="12.75" customHeight="1">
      <c r="A24" s="182"/>
      <c r="B24" s="183"/>
      <c r="C24" s="183"/>
      <c r="D24" s="183"/>
      <c r="E24" s="184"/>
      <c r="F24" s="182" t="s">
        <v>12</v>
      </c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4"/>
      <c r="T24" s="322"/>
      <c r="U24" s="323"/>
      <c r="V24" s="324"/>
      <c r="W24" s="232" t="s">
        <v>4</v>
      </c>
      <c r="X24" s="233"/>
      <c r="Y24" s="234"/>
      <c r="Z24" s="34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169"/>
      <c r="AR24" s="85"/>
      <c r="AS24" s="85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173"/>
      <c r="BQ24" s="17"/>
      <c r="BR24" s="18"/>
      <c r="BS24" s="18"/>
      <c r="BT24" s="18"/>
      <c r="BU24" s="18"/>
      <c r="BV24" s="18"/>
      <c r="BW24" s="18"/>
      <c r="BX24" s="18"/>
      <c r="BY24" s="18"/>
      <c r="BZ24" s="18"/>
      <c r="CA24" s="28"/>
      <c r="CB24" s="28"/>
      <c r="CC24" s="28"/>
      <c r="CD24" s="28"/>
      <c r="CE24" s="224"/>
      <c r="CF24" s="225"/>
      <c r="CG24" s="224"/>
      <c r="CH24" s="225"/>
      <c r="CI24" s="224"/>
      <c r="CJ24" s="225"/>
      <c r="CK24" s="135"/>
    </row>
    <row r="25" spans="1:89" s="84" customFormat="1" ht="12.75" customHeight="1">
      <c r="A25" s="189" t="s">
        <v>85</v>
      </c>
      <c r="B25" s="190"/>
      <c r="C25" s="190"/>
      <c r="D25" s="190"/>
      <c r="E25" s="191"/>
      <c r="F25" s="189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1"/>
      <c r="T25" s="319">
        <v>117</v>
      </c>
      <c r="U25" s="320"/>
      <c r="V25" s="321"/>
      <c r="W25" s="183" t="s">
        <v>3</v>
      </c>
      <c r="X25" s="183"/>
      <c r="Y25" s="184"/>
      <c r="Z25" s="33"/>
      <c r="AA25" s="27">
        <v>3</v>
      </c>
      <c r="AB25" s="27">
        <v>3</v>
      </c>
      <c r="AC25" s="27">
        <v>3</v>
      </c>
      <c r="AD25" s="27">
        <v>3</v>
      </c>
      <c r="AE25" s="27">
        <v>3</v>
      </c>
      <c r="AF25" s="27">
        <v>3</v>
      </c>
      <c r="AG25" s="27">
        <v>3</v>
      </c>
      <c r="AH25" s="27">
        <v>3</v>
      </c>
      <c r="AI25" s="27">
        <v>3</v>
      </c>
      <c r="AJ25" s="27">
        <v>3</v>
      </c>
      <c r="AK25" s="27">
        <v>3</v>
      </c>
      <c r="AL25" s="27">
        <v>3</v>
      </c>
      <c r="AM25" s="27">
        <v>3</v>
      </c>
      <c r="AN25" s="27">
        <v>3</v>
      </c>
      <c r="AO25" s="27">
        <v>3</v>
      </c>
      <c r="AP25" s="27">
        <v>3</v>
      </c>
      <c r="AQ25" s="118">
        <v>3</v>
      </c>
      <c r="AR25" s="13"/>
      <c r="AS25" s="13"/>
      <c r="AT25" s="27">
        <v>3</v>
      </c>
      <c r="AU25" s="27">
        <v>3</v>
      </c>
      <c r="AV25" s="27">
        <v>3</v>
      </c>
      <c r="AW25" s="27">
        <v>3</v>
      </c>
      <c r="AX25" s="27">
        <v>3</v>
      </c>
      <c r="AY25" s="27">
        <v>3</v>
      </c>
      <c r="AZ25" s="27">
        <v>3</v>
      </c>
      <c r="BA25" s="27">
        <v>3</v>
      </c>
      <c r="BB25" s="27">
        <v>3</v>
      </c>
      <c r="BC25" s="27">
        <v>3</v>
      </c>
      <c r="BD25" s="27">
        <v>3</v>
      </c>
      <c r="BE25" s="27">
        <v>3</v>
      </c>
      <c r="BF25" s="27">
        <v>3</v>
      </c>
      <c r="BG25" s="27">
        <v>3</v>
      </c>
      <c r="BH25" s="27">
        <v>3</v>
      </c>
      <c r="BI25" s="27">
        <v>3</v>
      </c>
      <c r="BJ25" s="27">
        <v>3</v>
      </c>
      <c r="BK25" s="27">
        <v>3</v>
      </c>
      <c r="BL25" s="27">
        <v>3</v>
      </c>
      <c r="BM25" s="27">
        <v>3</v>
      </c>
      <c r="BN25" s="27">
        <v>3</v>
      </c>
      <c r="BO25" s="27">
        <v>3</v>
      </c>
      <c r="BP25" s="171"/>
      <c r="BQ25" s="12"/>
      <c r="BR25" s="13"/>
      <c r="BS25" s="113"/>
      <c r="BT25" s="13"/>
      <c r="BU25" s="13"/>
      <c r="BV25" s="13"/>
      <c r="BW25" s="13"/>
      <c r="BX25" s="13"/>
      <c r="BY25" s="13"/>
      <c r="BZ25" s="13"/>
      <c r="CA25" s="27"/>
      <c r="CB25" s="27"/>
      <c r="CC25" s="27"/>
      <c r="CD25" s="27"/>
      <c r="CE25" s="336">
        <v>51</v>
      </c>
      <c r="CF25" s="336"/>
      <c r="CG25" s="336">
        <v>66</v>
      </c>
      <c r="CH25" s="336"/>
      <c r="CI25" s="336">
        <v>117</v>
      </c>
      <c r="CJ25" s="336"/>
      <c r="CK25" s="135"/>
    </row>
    <row r="26" spans="1:89" s="84" customFormat="1" ht="12.75" customHeight="1">
      <c r="A26" s="182"/>
      <c r="B26" s="183"/>
      <c r="C26" s="183"/>
      <c r="D26" s="183"/>
      <c r="E26" s="184"/>
      <c r="F26" s="182" t="s">
        <v>9</v>
      </c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4"/>
      <c r="T26" s="322"/>
      <c r="U26" s="323"/>
      <c r="V26" s="324"/>
      <c r="W26" s="233" t="s">
        <v>4</v>
      </c>
      <c r="X26" s="233"/>
      <c r="Y26" s="234"/>
      <c r="Z26" s="34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8"/>
      <c r="AP26" s="28"/>
      <c r="AQ26" s="28"/>
      <c r="AR26" s="18"/>
      <c r="AS26" s="1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173"/>
      <c r="BQ26" s="17"/>
      <c r="BR26" s="18"/>
      <c r="BS26" s="18"/>
      <c r="BT26" s="18"/>
      <c r="BU26" s="18"/>
      <c r="BV26" s="18"/>
      <c r="BW26" s="18"/>
      <c r="BX26" s="18"/>
      <c r="BY26" s="18"/>
      <c r="BZ26" s="18"/>
      <c r="CA26" s="28"/>
      <c r="CB26" s="28"/>
      <c r="CC26" s="28"/>
      <c r="CD26" s="28"/>
      <c r="CE26" s="336"/>
      <c r="CF26" s="336"/>
      <c r="CG26" s="336"/>
      <c r="CH26" s="336"/>
      <c r="CI26" s="336"/>
      <c r="CJ26" s="336"/>
      <c r="CK26" s="135"/>
    </row>
    <row r="27" spans="1:89" s="84" customFormat="1" ht="12.75" customHeight="1">
      <c r="A27" s="189" t="s">
        <v>86</v>
      </c>
      <c r="B27" s="190"/>
      <c r="C27" s="190"/>
      <c r="D27" s="190"/>
      <c r="E27" s="191"/>
      <c r="F27" s="189" t="s">
        <v>40</v>
      </c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1"/>
      <c r="T27" s="319">
        <v>117</v>
      </c>
      <c r="U27" s="320"/>
      <c r="V27" s="321"/>
      <c r="W27" s="183" t="s">
        <v>3</v>
      </c>
      <c r="X27" s="183"/>
      <c r="Y27" s="184"/>
      <c r="Z27" s="33"/>
      <c r="AA27" s="27">
        <v>3</v>
      </c>
      <c r="AB27" s="27">
        <v>3</v>
      </c>
      <c r="AC27" s="27">
        <v>3</v>
      </c>
      <c r="AD27" s="27">
        <v>3</v>
      </c>
      <c r="AE27" s="27">
        <v>3</v>
      </c>
      <c r="AF27" s="27">
        <v>3</v>
      </c>
      <c r="AG27" s="27">
        <v>3</v>
      </c>
      <c r="AH27" s="27">
        <v>3</v>
      </c>
      <c r="AI27" s="27">
        <v>3</v>
      </c>
      <c r="AJ27" s="27">
        <v>3</v>
      </c>
      <c r="AK27" s="27">
        <v>3</v>
      </c>
      <c r="AL27" s="27">
        <v>3</v>
      </c>
      <c r="AM27" s="27">
        <v>3</v>
      </c>
      <c r="AN27" s="27">
        <v>3</v>
      </c>
      <c r="AO27" s="27">
        <v>3</v>
      </c>
      <c r="AP27" s="27">
        <v>3</v>
      </c>
      <c r="AQ27" s="118">
        <v>3</v>
      </c>
      <c r="AR27" s="13"/>
      <c r="AS27" s="13"/>
      <c r="AT27" s="28">
        <v>3</v>
      </c>
      <c r="AU27" s="28">
        <v>3</v>
      </c>
      <c r="AV27" s="28">
        <v>3</v>
      </c>
      <c r="AW27" s="28">
        <v>3</v>
      </c>
      <c r="AX27" s="28">
        <v>3</v>
      </c>
      <c r="AY27" s="28">
        <v>3</v>
      </c>
      <c r="AZ27" s="28">
        <v>3</v>
      </c>
      <c r="BA27" s="28">
        <v>3</v>
      </c>
      <c r="BB27" s="28">
        <v>3</v>
      </c>
      <c r="BC27" s="28">
        <v>3</v>
      </c>
      <c r="BD27" s="28">
        <v>3</v>
      </c>
      <c r="BE27" s="28">
        <v>3</v>
      </c>
      <c r="BF27" s="28">
        <v>3</v>
      </c>
      <c r="BG27" s="28">
        <v>3</v>
      </c>
      <c r="BH27" s="28">
        <v>3</v>
      </c>
      <c r="BI27" s="28">
        <v>3</v>
      </c>
      <c r="BJ27" s="28">
        <v>3</v>
      </c>
      <c r="BK27" s="28">
        <v>3</v>
      </c>
      <c r="BL27" s="28">
        <v>3</v>
      </c>
      <c r="BM27" s="28">
        <v>3</v>
      </c>
      <c r="BN27" s="28">
        <v>3</v>
      </c>
      <c r="BO27" s="28">
        <v>3</v>
      </c>
      <c r="BP27" s="173"/>
      <c r="BQ27" s="17"/>
      <c r="BR27" s="18"/>
      <c r="BS27" s="113"/>
      <c r="BT27" s="13"/>
      <c r="BU27" s="13"/>
      <c r="BV27" s="13"/>
      <c r="BW27" s="13"/>
      <c r="BX27" s="13"/>
      <c r="BY27" s="13"/>
      <c r="BZ27" s="13"/>
      <c r="CA27" s="27"/>
      <c r="CB27" s="27"/>
      <c r="CC27" s="27"/>
      <c r="CD27" s="27"/>
      <c r="CE27" s="336">
        <v>51</v>
      </c>
      <c r="CF27" s="336"/>
      <c r="CG27" s="336">
        <v>66</v>
      </c>
      <c r="CH27" s="336"/>
      <c r="CI27" s="336">
        <v>117</v>
      </c>
      <c r="CJ27" s="336"/>
      <c r="CK27" s="135"/>
    </row>
    <row r="28" spans="1:89" s="84" customFormat="1" ht="12.75" customHeight="1">
      <c r="A28" s="182"/>
      <c r="B28" s="183"/>
      <c r="C28" s="183"/>
      <c r="D28" s="183"/>
      <c r="E28" s="184"/>
      <c r="F28" s="182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4"/>
      <c r="T28" s="322"/>
      <c r="U28" s="323"/>
      <c r="V28" s="324"/>
      <c r="W28" s="233" t="s">
        <v>4</v>
      </c>
      <c r="X28" s="233"/>
      <c r="Y28" s="234"/>
      <c r="Z28" s="34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18"/>
      <c r="AS28" s="1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173"/>
      <c r="BQ28" s="17"/>
      <c r="BR28" s="18"/>
      <c r="BS28" s="18"/>
      <c r="BT28" s="18"/>
      <c r="BU28" s="18"/>
      <c r="BV28" s="18"/>
      <c r="BW28" s="18"/>
      <c r="BX28" s="18"/>
      <c r="BY28" s="18"/>
      <c r="BZ28" s="18"/>
      <c r="CA28" s="28"/>
      <c r="CB28" s="28"/>
      <c r="CC28" s="28"/>
      <c r="CD28" s="28"/>
      <c r="CE28" s="336"/>
      <c r="CF28" s="336"/>
      <c r="CG28" s="336"/>
      <c r="CH28" s="336"/>
      <c r="CI28" s="336"/>
      <c r="CJ28" s="336"/>
      <c r="CK28" s="135"/>
    </row>
    <row r="29" spans="1:89" s="84" customFormat="1" ht="12.75" customHeight="1">
      <c r="A29" s="189" t="s">
        <v>87</v>
      </c>
      <c r="B29" s="190"/>
      <c r="C29" s="190"/>
      <c r="D29" s="190"/>
      <c r="E29" s="191"/>
      <c r="F29" s="176" t="s">
        <v>33</v>
      </c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8"/>
      <c r="T29" s="319">
        <v>70</v>
      </c>
      <c r="U29" s="320"/>
      <c r="V29" s="321"/>
      <c r="W29" s="183" t="s">
        <v>3</v>
      </c>
      <c r="X29" s="183"/>
      <c r="Y29" s="184"/>
      <c r="Z29" s="25"/>
      <c r="AA29" s="9"/>
      <c r="AB29" s="9"/>
      <c r="AC29" s="9"/>
      <c r="AD29" s="9"/>
      <c r="AE29" s="27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27"/>
      <c r="AQ29" s="118"/>
      <c r="AR29" s="13"/>
      <c r="AS29" s="13"/>
      <c r="AT29" s="28">
        <v>3</v>
      </c>
      <c r="AU29" s="28">
        <v>3</v>
      </c>
      <c r="AV29" s="28">
        <v>3</v>
      </c>
      <c r="AW29" s="28">
        <v>3</v>
      </c>
      <c r="AX29" s="28">
        <v>3</v>
      </c>
      <c r="AY29" s="28">
        <v>3</v>
      </c>
      <c r="AZ29" s="28">
        <v>3</v>
      </c>
      <c r="BA29" s="28">
        <v>3</v>
      </c>
      <c r="BB29" s="28">
        <v>3</v>
      </c>
      <c r="BC29" s="28">
        <v>3</v>
      </c>
      <c r="BD29" s="28">
        <v>3</v>
      </c>
      <c r="BE29" s="28">
        <v>3</v>
      </c>
      <c r="BF29" s="28">
        <v>3</v>
      </c>
      <c r="BG29" s="28">
        <v>3</v>
      </c>
      <c r="BH29" s="28">
        <v>3</v>
      </c>
      <c r="BI29" s="28">
        <v>3</v>
      </c>
      <c r="BJ29" s="28">
        <v>3</v>
      </c>
      <c r="BK29" s="28">
        <v>3</v>
      </c>
      <c r="BL29" s="28">
        <v>4</v>
      </c>
      <c r="BM29" s="28">
        <v>4</v>
      </c>
      <c r="BN29" s="28">
        <v>4</v>
      </c>
      <c r="BO29" s="28">
        <v>4</v>
      </c>
      <c r="BP29" s="173"/>
      <c r="BQ29" s="17"/>
      <c r="BR29" s="18"/>
      <c r="BS29" s="113"/>
      <c r="BT29" s="13"/>
      <c r="BU29" s="13"/>
      <c r="BV29" s="13"/>
      <c r="BW29" s="13"/>
      <c r="BX29" s="13"/>
      <c r="BY29" s="13"/>
      <c r="BZ29" s="13"/>
      <c r="CA29" s="27"/>
      <c r="CB29" s="27"/>
      <c r="CC29" s="27"/>
      <c r="CD29" s="27"/>
      <c r="CE29" s="336"/>
      <c r="CF29" s="336"/>
      <c r="CG29" s="336">
        <v>70</v>
      </c>
      <c r="CH29" s="336"/>
      <c r="CI29" s="336">
        <v>70</v>
      </c>
      <c r="CJ29" s="336"/>
      <c r="CK29" s="135"/>
    </row>
    <row r="30" spans="1:89" s="84" customFormat="1" ht="12.75" customHeight="1">
      <c r="A30" s="182"/>
      <c r="B30" s="183"/>
      <c r="C30" s="183"/>
      <c r="D30" s="183"/>
      <c r="E30" s="184"/>
      <c r="F30" s="179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1"/>
      <c r="T30" s="322"/>
      <c r="U30" s="323"/>
      <c r="V30" s="324"/>
      <c r="W30" s="233" t="s">
        <v>4</v>
      </c>
      <c r="X30" s="233"/>
      <c r="Y30" s="234"/>
      <c r="Z30" s="26"/>
      <c r="AA30" s="14"/>
      <c r="AB30" s="14"/>
      <c r="AC30" s="14"/>
      <c r="AD30" s="14"/>
      <c r="AE30" s="28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28"/>
      <c r="AQ30" s="28"/>
      <c r="AR30" s="18"/>
      <c r="AS30" s="1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173"/>
      <c r="BQ30" s="17"/>
      <c r="BR30" s="18"/>
      <c r="BS30" s="18"/>
      <c r="BT30" s="18"/>
      <c r="BU30" s="18"/>
      <c r="BV30" s="18"/>
      <c r="BW30" s="18"/>
      <c r="BX30" s="18"/>
      <c r="BY30" s="18"/>
      <c r="BZ30" s="18"/>
      <c r="CA30" s="28"/>
      <c r="CB30" s="28"/>
      <c r="CC30" s="28"/>
      <c r="CD30" s="28"/>
      <c r="CE30" s="336"/>
      <c r="CF30" s="336"/>
      <c r="CG30" s="336"/>
      <c r="CH30" s="336"/>
      <c r="CI30" s="336"/>
      <c r="CJ30" s="336"/>
      <c r="CK30" s="135"/>
    </row>
    <row r="31" spans="1:89" s="84" customFormat="1" ht="12.75" customHeight="1">
      <c r="A31" s="189" t="s">
        <v>88</v>
      </c>
      <c r="B31" s="190"/>
      <c r="C31" s="190"/>
      <c r="D31" s="190"/>
      <c r="E31" s="191"/>
      <c r="F31" s="189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1"/>
      <c r="T31" s="319">
        <v>35</v>
      </c>
      <c r="U31" s="320"/>
      <c r="V31" s="321"/>
      <c r="W31" s="183" t="s">
        <v>3</v>
      </c>
      <c r="X31" s="183"/>
      <c r="Y31" s="184"/>
      <c r="Z31" s="33"/>
      <c r="AA31" s="27">
        <v>2</v>
      </c>
      <c r="AB31" s="27">
        <v>2</v>
      </c>
      <c r="AC31" s="27">
        <v>2</v>
      </c>
      <c r="AD31" s="27">
        <v>2</v>
      </c>
      <c r="AE31" s="27">
        <v>2</v>
      </c>
      <c r="AF31" s="27">
        <v>2</v>
      </c>
      <c r="AG31" s="27">
        <v>2</v>
      </c>
      <c r="AH31" s="27">
        <v>2</v>
      </c>
      <c r="AI31" s="27">
        <v>2</v>
      </c>
      <c r="AJ31" s="27">
        <v>2</v>
      </c>
      <c r="AK31" s="27">
        <v>2</v>
      </c>
      <c r="AL31" s="27">
        <v>2</v>
      </c>
      <c r="AM31" s="27">
        <v>2</v>
      </c>
      <c r="AN31" s="27">
        <v>2</v>
      </c>
      <c r="AO31" s="27">
        <v>2</v>
      </c>
      <c r="AP31" s="27">
        <v>2</v>
      </c>
      <c r="AQ31" s="170">
        <v>3</v>
      </c>
      <c r="AR31" s="35"/>
      <c r="AS31" s="35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171"/>
      <c r="BQ31" s="12"/>
      <c r="BR31" s="13"/>
      <c r="BS31" s="116"/>
      <c r="BT31" s="4"/>
      <c r="BU31" s="4"/>
      <c r="BV31" s="4"/>
      <c r="BW31" s="4"/>
      <c r="BX31" s="4"/>
      <c r="BY31" s="4"/>
      <c r="BZ31" s="4"/>
      <c r="CA31" s="33"/>
      <c r="CB31" s="33"/>
      <c r="CC31" s="33"/>
      <c r="CD31" s="33"/>
      <c r="CE31" s="336">
        <v>35</v>
      </c>
      <c r="CF31" s="336"/>
      <c r="CG31" s="336"/>
      <c r="CH31" s="336"/>
      <c r="CI31" s="336">
        <v>35</v>
      </c>
      <c r="CJ31" s="336"/>
      <c r="CK31" s="135"/>
    </row>
    <row r="32" spans="1:89" s="84" customFormat="1" ht="12.75" customHeight="1">
      <c r="A32" s="182"/>
      <c r="B32" s="183"/>
      <c r="C32" s="183"/>
      <c r="D32" s="183"/>
      <c r="E32" s="184"/>
      <c r="F32" s="182" t="s">
        <v>180</v>
      </c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4"/>
      <c r="T32" s="322"/>
      <c r="U32" s="323"/>
      <c r="V32" s="324"/>
      <c r="W32" s="233" t="s">
        <v>4</v>
      </c>
      <c r="X32" s="233"/>
      <c r="Y32" s="234"/>
      <c r="Z32" s="34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169"/>
      <c r="AR32" s="85"/>
      <c r="AS32" s="85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173"/>
      <c r="BQ32" s="17"/>
      <c r="BR32" s="18"/>
      <c r="BS32" s="117"/>
      <c r="BT32" s="7"/>
      <c r="BU32" s="7"/>
      <c r="BV32" s="7"/>
      <c r="BW32" s="7"/>
      <c r="BX32" s="7"/>
      <c r="BY32" s="7"/>
      <c r="BZ32" s="7"/>
      <c r="CA32" s="34"/>
      <c r="CB32" s="34"/>
      <c r="CC32" s="34"/>
      <c r="CD32" s="34"/>
      <c r="CE32" s="336"/>
      <c r="CF32" s="336"/>
      <c r="CG32" s="336"/>
      <c r="CH32" s="336"/>
      <c r="CI32" s="336"/>
      <c r="CJ32" s="336"/>
      <c r="CK32" s="135"/>
    </row>
    <row r="33" spans="1:89" s="84" customFormat="1" ht="12.75" customHeight="1">
      <c r="A33" s="189"/>
      <c r="B33" s="190"/>
      <c r="C33" s="190"/>
      <c r="D33" s="190"/>
      <c r="E33" s="191"/>
      <c r="F33" s="348" t="s">
        <v>181</v>
      </c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8"/>
      <c r="T33" s="319"/>
      <c r="U33" s="320"/>
      <c r="V33" s="321"/>
      <c r="W33" s="183"/>
      <c r="X33" s="183"/>
      <c r="Y33" s="184"/>
      <c r="Z33" s="33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170"/>
      <c r="AR33" s="35"/>
      <c r="AS33" s="35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171"/>
      <c r="BQ33" s="12"/>
      <c r="BR33" s="13"/>
      <c r="BS33" s="113"/>
      <c r="BT33" s="13"/>
      <c r="BU33" s="13"/>
      <c r="BV33" s="13"/>
      <c r="BW33" s="13"/>
      <c r="BX33" s="13"/>
      <c r="BY33" s="13"/>
      <c r="BZ33" s="13"/>
      <c r="CA33" s="27"/>
      <c r="CB33" s="27"/>
      <c r="CC33" s="27"/>
      <c r="CD33" s="27"/>
      <c r="CE33" s="336"/>
      <c r="CF33" s="336"/>
      <c r="CG33" s="336"/>
      <c r="CH33" s="336"/>
      <c r="CI33" s="336"/>
      <c r="CJ33" s="336"/>
      <c r="CK33" s="135"/>
    </row>
    <row r="34" spans="1:89" s="84" customFormat="1" ht="12.75" customHeight="1">
      <c r="A34" s="182"/>
      <c r="B34" s="183"/>
      <c r="C34" s="183"/>
      <c r="D34" s="183"/>
      <c r="E34" s="184"/>
      <c r="F34" s="299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1"/>
      <c r="T34" s="322"/>
      <c r="U34" s="323"/>
      <c r="V34" s="324"/>
      <c r="W34" s="233"/>
      <c r="X34" s="233"/>
      <c r="Y34" s="234"/>
      <c r="Z34" s="34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169"/>
      <c r="AR34" s="85"/>
      <c r="AS34" s="85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173"/>
      <c r="BQ34" s="17"/>
      <c r="BR34" s="18"/>
      <c r="BS34" s="18"/>
      <c r="BT34" s="18"/>
      <c r="BU34" s="18"/>
      <c r="BV34" s="18"/>
      <c r="BW34" s="18"/>
      <c r="BX34" s="18"/>
      <c r="BY34" s="18"/>
      <c r="BZ34" s="18"/>
      <c r="CA34" s="28"/>
      <c r="CB34" s="28"/>
      <c r="CC34" s="28"/>
      <c r="CD34" s="28"/>
      <c r="CE34" s="336"/>
      <c r="CF34" s="336"/>
      <c r="CG34" s="336"/>
      <c r="CH34" s="336"/>
      <c r="CI34" s="336"/>
      <c r="CJ34" s="336"/>
      <c r="CK34" s="135"/>
    </row>
    <row r="35" spans="1:89" s="84" customFormat="1" ht="12.75" customHeight="1">
      <c r="A35" s="189" t="s">
        <v>89</v>
      </c>
      <c r="B35" s="190"/>
      <c r="C35" s="190"/>
      <c r="D35" s="190"/>
      <c r="E35" s="191"/>
      <c r="F35" s="176" t="s">
        <v>182</v>
      </c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8"/>
      <c r="T35" s="319">
        <v>100</v>
      </c>
      <c r="U35" s="320"/>
      <c r="V35" s="321"/>
      <c r="W35" s="183" t="s">
        <v>3</v>
      </c>
      <c r="X35" s="183"/>
      <c r="Y35" s="184"/>
      <c r="Z35" s="9"/>
      <c r="AA35" s="9">
        <v>3</v>
      </c>
      <c r="AB35" s="9">
        <v>3</v>
      </c>
      <c r="AC35" s="9">
        <v>3</v>
      </c>
      <c r="AD35" s="9">
        <v>3</v>
      </c>
      <c r="AE35" s="27">
        <v>3</v>
      </c>
      <c r="AF35" s="9">
        <v>3</v>
      </c>
      <c r="AG35" s="9">
        <v>3</v>
      </c>
      <c r="AH35" s="9">
        <v>3</v>
      </c>
      <c r="AI35" s="9">
        <v>3</v>
      </c>
      <c r="AJ35" s="9">
        <v>3</v>
      </c>
      <c r="AK35" s="9">
        <v>3</v>
      </c>
      <c r="AL35" s="9">
        <v>3</v>
      </c>
      <c r="AM35" s="9">
        <v>3</v>
      </c>
      <c r="AN35" s="9">
        <v>3</v>
      </c>
      <c r="AO35" s="9">
        <v>3</v>
      </c>
      <c r="AP35" s="27">
        <v>3</v>
      </c>
      <c r="AQ35" s="118">
        <v>3</v>
      </c>
      <c r="AR35" s="13"/>
      <c r="AS35" s="13"/>
      <c r="AT35" s="27">
        <v>2</v>
      </c>
      <c r="AU35" s="27">
        <v>2</v>
      </c>
      <c r="AV35" s="27">
        <v>2</v>
      </c>
      <c r="AW35" s="27">
        <v>2</v>
      </c>
      <c r="AX35" s="27">
        <v>2</v>
      </c>
      <c r="AY35" s="27">
        <v>2</v>
      </c>
      <c r="AZ35" s="27">
        <v>2</v>
      </c>
      <c r="BA35" s="27">
        <v>2</v>
      </c>
      <c r="BB35" s="27">
        <v>2</v>
      </c>
      <c r="BC35" s="27">
        <v>2</v>
      </c>
      <c r="BD35" s="27">
        <v>2</v>
      </c>
      <c r="BE35" s="27">
        <v>2</v>
      </c>
      <c r="BF35" s="27">
        <v>2</v>
      </c>
      <c r="BG35" s="27">
        <v>2</v>
      </c>
      <c r="BH35" s="27">
        <v>2</v>
      </c>
      <c r="BI35" s="27">
        <v>2</v>
      </c>
      <c r="BJ35" s="27">
        <v>2</v>
      </c>
      <c r="BK35" s="27">
        <v>3</v>
      </c>
      <c r="BL35" s="27">
        <v>3</v>
      </c>
      <c r="BM35" s="27">
        <v>3</v>
      </c>
      <c r="BN35" s="27">
        <v>3</v>
      </c>
      <c r="BO35" s="27">
        <v>3</v>
      </c>
      <c r="BP35" s="171"/>
      <c r="BQ35" s="12"/>
      <c r="BR35" s="13"/>
      <c r="BS35" s="113"/>
      <c r="BT35" s="13"/>
      <c r="BU35" s="13"/>
      <c r="BV35" s="13"/>
      <c r="BW35" s="13"/>
      <c r="BX35" s="13"/>
      <c r="BY35" s="13"/>
      <c r="BZ35" s="13"/>
      <c r="CA35" s="27"/>
      <c r="CB35" s="27"/>
      <c r="CC35" s="27"/>
      <c r="CD35" s="27"/>
      <c r="CE35" s="336">
        <v>51</v>
      </c>
      <c r="CF35" s="336"/>
      <c r="CG35" s="336">
        <v>49</v>
      </c>
      <c r="CH35" s="336"/>
      <c r="CI35" s="336">
        <v>100</v>
      </c>
      <c r="CJ35" s="336"/>
      <c r="CK35" s="135"/>
    </row>
    <row r="36" spans="1:89" s="84" customFormat="1" ht="12.75" customHeight="1">
      <c r="A36" s="182"/>
      <c r="B36" s="183"/>
      <c r="C36" s="183"/>
      <c r="D36" s="183"/>
      <c r="E36" s="184"/>
      <c r="F36" s="179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1"/>
      <c r="T36" s="322"/>
      <c r="U36" s="323"/>
      <c r="V36" s="324"/>
      <c r="W36" s="233" t="s">
        <v>4</v>
      </c>
      <c r="X36" s="233"/>
      <c r="Y36" s="234"/>
      <c r="Z36" s="9"/>
      <c r="AA36" s="9"/>
      <c r="AB36" s="9"/>
      <c r="AC36" s="9"/>
      <c r="AD36" s="9"/>
      <c r="AE36" s="27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27"/>
      <c r="AQ36" s="27"/>
      <c r="AR36" s="13"/>
      <c r="AS36" s="13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173"/>
      <c r="BQ36" s="17"/>
      <c r="BR36" s="13"/>
      <c r="BS36" s="13"/>
      <c r="BT36" s="13"/>
      <c r="BU36" s="13"/>
      <c r="BV36" s="13"/>
      <c r="BW36" s="18"/>
      <c r="BX36" s="18"/>
      <c r="BY36" s="18"/>
      <c r="BZ36" s="18"/>
      <c r="CA36" s="28"/>
      <c r="CB36" s="28"/>
      <c r="CC36" s="28"/>
      <c r="CD36" s="28"/>
      <c r="CE36" s="336"/>
      <c r="CF36" s="336"/>
      <c r="CG36" s="336"/>
      <c r="CH36" s="336"/>
      <c r="CI36" s="336"/>
      <c r="CJ36" s="336"/>
      <c r="CK36" s="135"/>
    </row>
    <row r="37" spans="1:89" s="84" customFormat="1" ht="12.75" customHeight="1">
      <c r="A37" s="189" t="s">
        <v>148</v>
      </c>
      <c r="B37" s="190"/>
      <c r="C37" s="190"/>
      <c r="D37" s="190"/>
      <c r="E37" s="191"/>
      <c r="F37" s="176" t="s">
        <v>30</v>
      </c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8"/>
      <c r="T37" s="319">
        <v>78</v>
      </c>
      <c r="U37" s="320"/>
      <c r="V37" s="321"/>
      <c r="W37" s="183" t="s">
        <v>3</v>
      </c>
      <c r="X37" s="183"/>
      <c r="Y37" s="184"/>
      <c r="Z37" s="9"/>
      <c r="AA37" s="9">
        <v>2</v>
      </c>
      <c r="AB37" s="9">
        <v>2</v>
      </c>
      <c r="AC37" s="9">
        <v>2</v>
      </c>
      <c r="AD37" s="9">
        <v>2</v>
      </c>
      <c r="AE37" s="27">
        <v>2</v>
      </c>
      <c r="AF37" s="9">
        <v>2</v>
      </c>
      <c r="AG37" s="9">
        <v>2</v>
      </c>
      <c r="AH37" s="9">
        <v>2</v>
      </c>
      <c r="AI37" s="9">
        <v>2</v>
      </c>
      <c r="AJ37" s="9">
        <v>2</v>
      </c>
      <c r="AK37" s="9">
        <v>2</v>
      </c>
      <c r="AL37" s="9">
        <v>2</v>
      </c>
      <c r="AM37" s="9">
        <v>2</v>
      </c>
      <c r="AN37" s="9">
        <v>2</v>
      </c>
      <c r="AO37" s="27">
        <v>2</v>
      </c>
      <c r="AP37" s="27">
        <v>2</v>
      </c>
      <c r="AQ37" s="118">
        <v>2</v>
      </c>
      <c r="AR37" s="13"/>
      <c r="AS37" s="13"/>
      <c r="AT37" s="27">
        <v>2</v>
      </c>
      <c r="AU37" s="27">
        <v>2</v>
      </c>
      <c r="AV37" s="27">
        <v>2</v>
      </c>
      <c r="AW37" s="27">
        <v>2</v>
      </c>
      <c r="AX37" s="27">
        <v>2</v>
      </c>
      <c r="AY37" s="27">
        <v>2</v>
      </c>
      <c r="AZ37" s="27">
        <v>2</v>
      </c>
      <c r="BA37" s="27">
        <v>2</v>
      </c>
      <c r="BB37" s="27">
        <v>2</v>
      </c>
      <c r="BC37" s="27">
        <v>2</v>
      </c>
      <c r="BD37" s="27">
        <v>2</v>
      </c>
      <c r="BE37" s="27">
        <v>2</v>
      </c>
      <c r="BF37" s="27">
        <v>2</v>
      </c>
      <c r="BG37" s="27">
        <v>2</v>
      </c>
      <c r="BH37" s="27">
        <v>2</v>
      </c>
      <c r="BI37" s="27">
        <v>2</v>
      </c>
      <c r="BJ37" s="27">
        <v>2</v>
      </c>
      <c r="BK37" s="27">
        <v>2</v>
      </c>
      <c r="BL37" s="27">
        <v>2</v>
      </c>
      <c r="BM37" s="27">
        <v>2</v>
      </c>
      <c r="BN37" s="27">
        <v>2</v>
      </c>
      <c r="BO37" s="27">
        <v>2</v>
      </c>
      <c r="BP37" s="171"/>
      <c r="BQ37" s="12"/>
      <c r="BR37" s="13"/>
      <c r="BS37" s="113"/>
      <c r="BT37" s="13"/>
      <c r="BU37" s="13"/>
      <c r="BV37" s="13"/>
      <c r="BW37" s="13"/>
      <c r="BX37" s="13"/>
      <c r="BY37" s="13"/>
      <c r="BZ37" s="13"/>
      <c r="CA37" s="27"/>
      <c r="CB37" s="27"/>
      <c r="CC37" s="27"/>
      <c r="CD37" s="27"/>
      <c r="CE37" s="336">
        <v>34</v>
      </c>
      <c r="CF37" s="336"/>
      <c r="CG37" s="336">
        <v>44</v>
      </c>
      <c r="CH37" s="336"/>
      <c r="CI37" s="336">
        <v>78</v>
      </c>
      <c r="CJ37" s="336"/>
      <c r="CK37" s="135"/>
    </row>
    <row r="38" spans="1:89" s="84" customFormat="1" ht="12.75" customHeight="1">
      <c r="A38" s="182"/>
      <c r="B38" s="183"/>
      <c r="C38" s="183"/>
      <c r="D38" s="183"/>
      <c r="E38" s="184"/>
      <c r="F38" s="179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1"/>
      <c r="T38" s="322"/>
      <c r="U38" s="323"/>
      <c r="V38" s="324"/>
      <c r="W38" s="232" t="s">
        <v>4</v>
      </c>
      <c r="X38" s="233"/>
      <c r="Y38" s="234"/>
      <c r="Z38" s="14"/>
      <c r="AA38" s="14"/>
      <c r="AB38" s="14"/>
      <c r="AC38" s="14"/>
      <c r="AD38" s="14"/>
      <c r="AE38" s="28"/>
      <c r="AF38" s="14"/>
      <c r="AG38" s="14"/>
      <c r="AH38" s="14"/>
      <c r="AI38" s="14"/>
      <c r="AJ38" s="14"/>
      <c r="AK38" s="14"/>
      <c r="AL38" s="14"/>
      <c r="AM38" s="14"/>
      <c r="AN38" s="14"/>
      <c r="AO38" s="28"/>
      <c r="AP38" s="28"/>
      <c r="AQ38" s="28"/>
      <c r="AR38" s="18"/>
      <c r="AS38" s="1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173"/>
      <c r="BQ38" s="17"/>
      <c r="BR38" s="18"/>
      <c r="BS38" s="18"/>
      <c r="BT38" s="18"/>
      <c r="BU38" s="18"/>
      <c r="BV38" s="18"/>
      <c r="BW38" s="18"/>
      <c r="BX38" s="18"/>
      <c r="BY38" s="18"/>
      <c r="BZ38" s="18"/>
      <c r="CA38" s="28"/>
      <c r="CB38" s="28"/>
      <c r="CC38" s="28"/>
      <c r="CD38" s="28"/>
      <c r="CE38" s="336"/>
      <c r="CF38" s="336"/>
      <c r="CG38" s="336"/>
      <c r="CH38" s="336"/>
      <c r="CI38" s="336"/>
      <c r="CJ38" s="336"/>
      <c r="CK38" s="135"/>
    </row>
    <row r="39" spans="1:89" s="87" customFormat="1" ht="12.75" customHeight="1">
      <c r="A39" s="189" t="s">
        <v>90</v>
      </c>
      <c r="B39" s="190"/>
      <c r="C39" s="190"/>
      <c r="D39" s="190"/>
      <c r="E39" s="191"/>
      <c r="F39" s="189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1"/>
      <c r="T39" s="319">
        <v>72</v>
      </c>
      <c r="U39" s="320"/>
      <c r="V39" s="321"/>
      <c r="W39" s="183" t="s">
        <v>3</v>
      </c>
      <c r="X39" s="183"/>
      <c r="Y39" s="184"/>
      <c r="Z39" s="9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8"/>
      <c r="AO39" s="28"/>
      <c r="AP39" s="28"/>
      <c r="AQ39" s="28"/>
      <c r="AR39" s="7"/>
      <c r="AS39" s="7"/>
      <c r="AT39" s="28">
        <v>3</v>
      </c>
      <c r="AU39" s="28">
        <v>3</v>
      </c>
      <c r="AV39" s="28">
        <v>3</v>
      </c>
      <c r="AW39" s="28">
        <v>3</v>
      </c>
      <c r="AX39" s="28">
        <v>3</v>
      </c>
      <c r="AY39" s="28">
        <v>3</v>
      </c>
      <c r="AZ39" s="28">
        <v>3</v>
      </c>
      <c r="BA39" s="28">
        <v>3</v>
      </c>
      <c r="BB39" s="28">
        <v>3</v>
      </c>
      <c r="BC39" s="28">
        <v>3</v>
      </c>
      <c r="BD39" s="28">
        <v>3</v>
      </c>
      <c r="BE39" s="28">
        <v>3</v>
      </c>
      <c r="BF39" s="28">
        <v>3</v>
      </c>
      <c r="BG39" s="28">
        <v>3</v>
      </c>
      <c r="BH39" s="28">
        <v>3</v>
      </c>
      <c r="BI39" s="28">
        <v>3</v>
      </c>
      <c r="BJ39" s="28">
        <v>4</v>
      </c>
      <c r="BK39" s="28">
        <v>4</v>
      </c>
      <c r="BL39" s="28">
        <v>4</v>
      </c>
      <c r="BM39" s="28">
        <v>4</v>
      </c>
      <c r="BN39" s="28">
        <v>4</v>
      </c>
      <c r="BO39" s="28">
        <v>4</v>
      </c>
      <c r="BP39" s="173"/>
      <c r="BQ39" s="17"/>
      <c r="BR39" s="18"/>
      <c r="BS39" s="113"/>
      <c r="BT39" s="18"/>
      <c r="BU39" s="18"/>
      <c r="BV39" s="18"/>
      <c r="BW39" s="18"/>
      <c r="BX39" s="18"/>
      <c r="BY39" s="18"/>
      <c r="BZ39" s="18"/>
      <c r="CA39" s="28"/>
      <c r="CB39" s="28"/>
      <c r="CC39" s="27"/>
      <c r="CD39" s="27"/>
      <c r="CE39" s="336"/>
      <c r="CF39" s="336"/>
      <c r="CG39" s="336">
        <v>72</v>
      </c>
      <c r="CH39" s="336"/>
      <c r="CI39" s="336">
        <v>72</v>
      </c>
      <c r="CJ39" s="336"/>
      <c r="CK39" s="136"/>
    </row>
    <row r="40" spans="1:92" s="84" customFormat="1" ht="12.75" customHeight="1">
      <c r="A40" s="182"/>
      <c r="B40" s="183"/>
      <c r="C40" s="183"/>
      <c r="D40" s="183"/>
      <c r="E40" s="184"/>
      <c r="F40" s="182" t="s">
        <v>20</v>
      </c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4"/>
      <c r="T40" s="322"/>
      <c r="U40" s="323"/>
      <c r="V40" s="324"/>
      <c r="W40" s="233" t="s">
        <v>4</v>
      </c>
      <c r="X40" s="233"/>
      <c r="Y40" s="234"/>
      <c r="Z40" s="14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8"/>
      <c r="AR40" s="88"/>
      <c r="AS40" s="88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171"/>
      <c r="BQ40" s="12"/>
      <c r="BR40" s="13"/>
      <c r="BS40" s="18"/>
      <c r="BT40" s="18"/>
      <c r="BU40" s="18"/>
      <c r="BV40" s="18"/>
      <c r="BW40" s="18"/>
      <c r="BX40" s="18"/>
      <c r="BY40" s="18"/>
      <c r="BZ40" s="18"/>
      <c r="CA40" s="28"/>
      <c r="CB40" s="28"/>
      <c r="CC40" s="28"/>
      <c r="CD40" s="28"/>
      <c r="CE40" s="336"/>
      <c r="CF40" s="336"/>
      <c r="CG40" s="336"/>
      <c r="CH40" s="336"/>
      <c r="CI40" s="336"/>
      <c r="CJ40" s="336"/>
      <c r="CK40" s="137"/>
      <c r="CL40" s="87"/>
      <c r="CM40" s="87"/>
      <c r="CN40" s="87"/>
    </row>
    <row r="41" spans="1:89" s="84" customFormat="1" ht="12.75" customHeight="1">
      <c r="A41" s="189" t="s">
        <v>91</v>
      </c>
      <c r="B41" s="190"/>
      <c r="C41" s="190"/>
      <c r="D41" s="190"/>
      <c r="E41" s="191"/>
      <c r="F41" s="189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1"/>
      <c r="T41" s="319">
        <v>85</v>
      </c>
      <c r="U41" s="320"/>
      <c r="V41" s="321"/>
      <c r="W41" s="183" t="s">
        <v>3</v>
      </c>
      <c r="X41" s="183"/>
      <c r="Y41" s="184"/>
      <c r="Z41" s="9"/>
      <c r="AA41" s="28">
        <v>5</v>
      </c>
      <c r="AB41" s="28">
        <v>5</v>
      </c>
      <c r="AC41" s="28">
        <v>5</v>
      </c>
      <c r="AD41" s="28">
        <v>5</v>
      </c>
      <c r="AE41" s="28">
        <v>5</v>
      </c>
      <c r="AF41" s="28">
        <v>5</v>
      </c>
      <c r="AG41" s="28">
        <v>5</v>
      </c>
      <c r="AH41" s="28">
        <v>5</v>
      </c>
      <c r="AI41" s="28">
        <v>5</v>
      </c>
      <c r="AJ41" s="28">
        <v>5</v>
      </c>
      <c r="AK41" s="28">
        <v>5</v>
      </c>
      <c r="AL41" s="28">
        <v>5</v>
      </c>
      <c r="AM41" s="28">
        <v>5</v>
      </c>
      <c r="AN41" s="28">
        <v>5</v>
      </c>
      <c r="AO41" s="28">
        <v>5</v>
      </c>
      <c r="AP41" s="28">
        <v>5</v>
      </c>
      <c r="AQ41" s="118">
        <v>5</v>
      </c>
      <c r="AR41" s="18"/>
      <c r="AS41" s="18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171"/>
      <c r="BQ41" s="12"/>
      <c r="BR41" s="13"/>
      <c r="BS41" s="113"/>
      <c r="BT41" s="18"/>
      <c r="BU41" s="18"/>
      <c r="BV41" s="18"/>
      <c r="BW41" s="18"/>
      <c r="BX41" s="18"/>
      <c r="BY41" s="18"/>
      <c r="BZ41" s="18"/>
      <c r="CA41" s="28"/>
      <c r="CB41" s="28"/>
      <c r="CC41" s="28"/>
      <c r="CD41" s="28"/>
      <c r="CE41" s="336">
        <v>85</v>
      </c>
      <c r="CF41" s="336"/>
      <c r="CG41" s="336"/>
      <c r="CH41" s="336"/>
      <c r="CI41" s="336">
        <v>85</v>
      </c>
      <c r="CJ41" s="336"/>
      <c r="CK41" s="135"/>
    </row>
    <row r="42" spans="1:89" s="84" customFormat="1" ht="12.75" customHeight="1">
      <c r="A42" s="182"/>
      <c r="B42" s="183"/>
      <c r="C42" s="183"/>
      <c r="D42" s="183"/>
      <c r="E42" s="184"/>
      <c r="F42" s="182" t="s">
        <v>34</v>
      </c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4"/>
      <c r="T42" s="322"/>
      <c r="U42" s="323"/>
      <c r="V42" s="324"/>
      <c r="W42" s="233" t="s">
        <v>4</v>
      </c>
      <c r="X42" s="233"/>
      <c r="Y42" s="234"/>
      <c r="Z42" s="14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18"/>
      <c r="AS42" s="1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173"/>
      <c r="BQ42" s="17"/>
      <c r="BR42" s="18"/>
      <c r="BS42" s="18"/>
      <c r="BT42" s="18"/>
      <c r="BU42" s="18"/>
      <c r="BV42" s="18"/>
      <c r="BW42" s="18"/>
      <c r="BX42" s="18"/>
      <c r="BY42" s="18"/>
      <c r="BZ42" s="18"/>
      <c r="CA42" s="28"/>
      <c r="CB42" s="28"/>
      <c r="CC42" s="28"/>
      <c r="CD42" s="28"/>
      <c r="CE42" s="336"/>
      <c r="CF42" s="336"/>
      <c r="CG42" s="336"/>
      <c r="CH42" s="336"/>
      <c r="CI42" s="336"/>
      <c r="CJ42" s="336"/>
      <c r="CK42" s="135"/>
    </row>
    <row r="43" spans="1:89" s="84" customFormat="1" ht="12.75" customHeight="1">
      <c r="A43" s="189" t="s">
        <v>92</v>
      </c>
      <c r="B43" s="190"/>
      <c r="C43" s="190"/>
      <c r="D43" s="190"/>
      <c r="E43" s="191"/>
      <c r="F43" s="189" t="s">
        <v>32</v>
      </c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1"/>
      <c r="T43" s="319">
        <v>73</v>
      </c>
      <c r="U43" s="320"/>
      <c r="V43" s="321"/>
      <c r="W43" s="183" t="s">
        <v>3</v>
      </c>
      <c r="X43" s="183"/>
      <c r="Y43" s="184"/>
      <c r="Z43" s="9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118"/>
      <c r="AR43" s="13"/>
      <c r="AS43" s="13"/>
      <c r="AT43" s="9">
        <v>3</v>
      </c>
      <c r="AU43" s="9">
        <v>3</v>
      </c>
      <c r="AV43" s="9">
        <v>3</v>
      </c>
      <c r="AW43" s="27">
        <v>3</v>
      </c>
      <c r="AX43" s="9">
        <v>3</v>
      </c>
      <c r="AY43" s="9">
        <v>3</v>
      </c>
      <c r="AZ43" s="9">
        <v>3</v>
      </c>
      <c r="BA43" s="9">
        <v>3</v>
      </c>
      <c r="BB43" s="27">
        <v>3</v>
      </c>
      <c r="BC43" s="9">
        <v>3</v>
      </c>
      <c r="BD43" s="27">
        <v>3</v>
      </c>
      <c r="BE43" s="9">
        <v>3</v>
      </c>
      <c r="BF43" s="9">
        <v>3</v>
      </c>
      <c r="BG43" s="27">
        <v>3</v>
      </c>
      <c r="BH43" s="9">
        <v>3</v>
      </c>
      <c r="BI43" s="9">
        <v>4</v>
      </c>
      <c r="BJ43" s="9">
        <v>4</v>
      </c>
      <c r="BK43" s="9">
        <v>4</v>
      </c>
      <c r="BL43" s="9">
        <v>4</v>
      </c>
      <c r="BM43" s="9">
        <v>4</v>
      </c>
      <c r="BN43" s="9">
        <v>4</v>
      </c>
      <c r="BO43" s="27">
        <v>4</v>
      </c>
      <c r="BP43" s="171"/>
      <c r="BQ43" s="12"/>
      <c r="BR43" s="13"/>
      <c r="BS43" s="113"/>
      <c r="BT43" s="13"/>
      <c r="BU43" s="13"/>
      <c r="BV43" s="13"/>
      <c r="BW43" s="13"/>
      <c r="BX43" s="13"/>
      <c r="BY43" s="13"/>
      <c r="BZ43" s="13"/>
      <c r="CA43" s="27"/>
      <c r="CB43" s="27"/>
      <c r="CC43" s="27"/>
      <c r="CD43" s="9"/>
      <c r="CE43" s="284"/>
      <c r="CF43" s="284"/>
      <c r="CG43" s="284">
        <v>73</v>
      </c>
      <c r="CH43" s="284"/>
      <c r="CI43" s="336">
        <v>73</v>
      </c>
      <c r="CJ43" s="336"/>
      <c r="CK43" s="135"/>
    </row>
    <row r="44" spans="1:89" s="84" customFormat="1" ht="12.75" customHeight="1">
      <c r="A44" s="182"/>
      <c r="B44" s="183"/>
      <c r="C44" s="183"/>
      <c r="D44" s="183"/>
      <c r="E44" s="184"/>
      <c r="F44" s="182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4"/>
      <c r="T44" s="322"/>
      <c r="U44" s="323"/>
      <c r="V44" s="324"/>
      <c r="W44" s="233" t="s">
        <v>4</v>
      </c>
      <c r="X44" s="233"/>
      <c r="Y44" s="234"/>
      <c r="Z44" s="14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18"/>
      <c r="AS44" s="1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173"/>
      <c r="BQ44" s="17"/>
      <c r="BR44" s="18"/>
      <c r="BS44" s="18"/>
      <c r="BT44" s="18"/>
      <c r="BU44" s="18"/>
      <c r="BV44" s="18"/>
      <c r="BW44" s="18"/>
      <c r="BX44" s="18"/>
      <c r="BY44" s="18"/>
      <c r="BZ44" s="18"/>
      <c r="CA44" s="28"/>
      <c r="CB44" s="28"/>
      <c r="CC44" s="28"/>
      <c r="CD44" s="14"/>
      <c r="CE44" s="284"/>
      <c r="CF44" s="284"/>
      <c r="CG44" s="336"/>
      <c r="CH44" s="336"/>
      <c r="CI44" s="336"/>
      <c r="CJ44" s="336"/>
      <c r="CK44" s="135"/>
    </row>
    <row r="45" spans="1:89" s="19" customFormat="1" ht="12.75" customHeight="1">
      <c r="A45" s="189" t="s">
        <v>95</v>
      </c>
      <c r="B45" s="190"/>
      <c r="C45" s="190"/>
      <c r="D45" s="190"/>
      <c r="E45" s="191"/>
      <c r="F45" s="189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1"/>
      <c r="T45" s="319">
        <v>39</v>
      </c>
      <c r="U45" s="320"/>
      <c r="V45" s="321"/>
      <c r="W45" s="233" t="s">
        <v>3</v>
      </c>
      <c r="X45" s="233"/>
      <c r="Y45" s="234"/>
      <c r="Z45" s="9"/>
      <c r="AA45" s="27">
        <v>2</v>
      </c>
      <c r="AB45" s="27">
        <v>2</v>
      </c>
      <c r="AC45" s="27">
        <v>2</v>
      </c>
      <c r="AD45" s="27">
        <v>2</v>
      </c>
      <c r="AE45" s="27">
        <v>2</v>
      </c>
      <c r="AF45" s="27">
        <v>2</v>
      </c>
      <c r="AG45" s="27">
        <v>2</v>
      </c>
      <c r="AH45" s="27">
        <v>2</v>
      </c>
      <c r="AI45" s="27">
        <v>2</v>
      </c>
      <c r="AJ45" s="27">
        <v>2</v>
      </c>
      <c r="AK45" s="27">
        <v>2</v>
      </c>
      <c r="AL45" s="27">
        <v>2</v>
      </c>
      <c r="AM45" s="27">
        <v>3</v>
      </c>
      <c r="AN45" s="27">
        <v>3</v>
      </c>
      <c r="AO45" s="27">
        <v>3</v>
      </c>
      <c r="AP45" s="27">
        <v>3</v>
      </c>
      <c r="AQ45" s="118">
        <v>3</v>
      </c>
      <c r="AR45" s="13"/>
      <c r="AS45" s="13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171"/>
      <c r="BQ45" s="12"/>
      <c r="BR45" s="13"/>
      <c r="BS45" s="113"/>
      <c r="BT45" s="13"/>
      <c r="BU45" s="13"/>
      <c r="BV45" s="13"/>
      <c r="BW45" s="13"/>
      <c r="BX45" s="13"/>
      <c r="BY45" s="13"/>
      <c r="BZ45" s="13"/>
      <c r="CA45" s="27"/>
      <c r="CB45" s="27"/>
      <c r="CC45" s="27"/>
      <c r="CD45" s="27"/>
      <c r="CE45" s="336">
        <v>39</v>
      </c>
      <c r="CF45" s="336"/>
      <c r="CG45" s="336"/>
      <c r="CH45" s="336"/>
      <c r="CI45" s="336">
        <v>39</v>
      </c>
      <c r="CJ45" s="336"/>
      <c r="CK45" s="138"/>
    </row>
    <row r="46" spans="1:89" s="19" customFormat="1" ht="12.75" customHeight="1">
      <c r="A46" s="182"/>
      <c r="B46" s="183"/>
      <c r="C46" s="183"/>
      <c r="D46" s="183"/>
      <c r="E46" s="184"/>
      <c r="F46" s="182" t="s">
        <v>31</v>
      </c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4"/>
      <c r="T46" s="322"/>
      <c r="U46" s="323"/>
      <c r="V46" s="324"/>
      <c r="W46" s="233" t="s">
        <v>4</v>
      </c>
      <c r="X46" s="233"/>
      <c r="Y46" s="234"/>
      <c r="Z46" s="9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118"/>
      <c r="AR46" s="13"/>
      <c r="AS46" s="13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171"/>
      <c r="BQ46" s="12"/>
      <c r="BR46" s="13"/>
      <c r="BS46" s="113"/>
      <c r="BT46" s="13"/>
      <c r="BU46" s="13"/>
      <c r="BV46" s="13"/>
      <c r="BW46" s="13"/>
      <c r="BX46" s="13"/>
      <c r="BY46" s="13"/>
      <c r="BZ46" s="13"/>
      <c r="CA46" s="27"/>
      <c r="CB46" s="27"/>
      <c r="CC46" s="27"/>
      <c r="CD46" s="27"/>
      <c r="CE46" s="224"/>
      <c r="CF46" s="225"/>
      <c r="CG46" s="224"/>
      <c r="CH46" s="225"/>
      <c r="CI46" s="224"/>
      <c r="CJ46" s="225"/>
      <c r="CK46" s="138"/>
    </row>
    <row r="47" spans="1:89" s="19" customFormat="1" ht="12.75" customHeight="1">
      <c r="A47" s="189" t="s">
        <v>183</v>
      </c>
      <c r="B47" s="190"/>
      <c r="C47" s="190"/>
      <c r="D47" s="190"/>
      <c r="E47" s="191"/>
      <c r="F47" s="189" t="s">
        <v>80</v>
      </c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1"/>
      <c r="T47" s="224">
        <v>36</v>
      </c>
      <c r="U47" s="367"/>
      <c r="V47" s="225"/>
      <c r="W47" s="232" t="s">
        <v>3</v>
      </c>
      <c r="X47" s="233"/>
      <c r="Y47" s="234"/>
      <c r="Z47" s="9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118"/>
      <c r="AR47" s="13"/>
      <c r="AS47" s="13"/>
      <c r="AT47" s="27">
        <v>1</v>
      </c>
      <c r="AU47" s="27">
        <v>2</v>
      </c>
      <c r="AV47" s="27">
        <v>1</v>
      </c>
      <c r="AW47" s="27">
        <v>2</v>
      </c>
      <c r="AX47" s="27">
        <v>1</v>
      </c>
      <c r="AY47" s="27">
        <v>2</v>
      </c>
      <c r="AZ47" s="27">
        <v>1</v>
      </c>
      <c r="BA47" s="27">
        <v>2</v>
      </c>
      <c r="BB47" s="27">
        <v>1</v>
      </c>
      <c r="BC47" s="27">
        <v>2</v>
      </c>
      <c r="BD47" s="27">
        <v>1</v>
      </c>
      <c r="BE47" s="27">
        <v>2</v>
      </c>
      <c r="BF47" s="27">
        <v>1</v>
      </c>
      <c r="BG47" s="27">
        <v>2</v>
      </c>
      <c r="BH47" s="27">
        <v>1</v>
      </c>
      <c r="BI47" s="27">
        <v>2</v>
      </c>
      <c r="BJ47" s="27">
        <v>2</v>
      </c>
      <c r="BK47" s="27">
        <v>2</v>
      </c>
      <c r="BL47" s="27">
        <v>2</v>
      </c>
      <c r="BM47" s="27">
        <v>2</v>
      </c>
      <c r="BN47" s="27">
        <v>2</v>
      </c>
      <c r="BO47" s="27">
        <v>2</v>
      </c>
      <c r="BP47" s="171"/>
      <c r="BQ47" s="12"/>
      <c r="BR47" s="13"/>
      <c r="BS47" s="113"/>
      <c r="BT47" s="13"/>
      <c r="BU47" s="13"/>
      <c r="BV47" s="13"/>
      <c r="BW47" s="13"/>
      <c r="BX47" s="13"/>
      <c r="BY47" s="13"/>
      <c r="BZ47" s="13"/>
      <c r="CA47" s="27"/>
      <c r="CB47" s="27"/>
      <c r="CC47" s="27"/>
      <c r="CD47" s="27"/>
      <c r="CE47" s="224"/>
      <c r="CF47" s="225"/>
      <c r="CG47" s="224">
        <v>36</v>
      </c>
      <c r="CH47" s="225"/>
      <c r="CI47" s="224">
        <v>36</v>
      </c>
      <c r="CJ47" s="225"/>
      <c r="CK47" s="138"/>
    </row>
    <row r="48" spans="1:89" s="19" customFormat="1" ht="12.75" customHeight="1">
      <c r="A48" s="182"/>
      <c r="B48" s="183"/>
      <c r="C48" s="183"/>
      <c r="D48" s="183"/>
      <c r="E48" s="184"/>
      <c r="F48" s="182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4"/>
      <c r="T48" s="224"/>
      <c r="U48" s="367"/>
      <c r="V48" s="225"/>
      <c r="W48" s="232" t="s">
        <v>4</v>
      </c>
      <c r="X48" s="233"/>
      <c r="Y48" s="234"/>
      <c r="Z48" s="9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118"/>
      <c r="AR48" s="13"/>
      <c r="AS48" s="13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171"/>
      <c r="BQ48" s="12"/>
      <c r="BR48" s="13"/>
      <c r="BS48" s="113"/>
      <c r="BT48" s="13"/>
      <c r="BU48" s="13"/>
      <c r="BV48" s="13"/>
      <c r="BW48" s="13"/>
      <c r="BX48" s="13"/>
      <c r="BY48" s="13"/>
      <c r="BZ48" s="13"/>
      <c r="CA48" s="27"/>
      <c r="CB48" s="27"/>
      <c r="CC48" s="27"/>
      <c r="CD48" s="27"/>
      <c r="CE48" s="118"/>
      <c r="CF48" s="119"/>
      <c r="CG48" s="118"/>
      <c r="CH48" s="119"/>
      <c r="CI48" s="118"/>
      <c r="CJ48" s="119"/>
      <c r="CK48" s="138"/>
    </row>
    <row r="49" spans="1:89" s="19" customFormat="1" ht="12.75" customHeight="1">
      <c r="A49" s="189"/>
      <c r="B49" s="190"/>
      <c r="C49" s="190"/>
      <c r="D49" s="190"/>
      <c r="E49" s="191"/>
      <c r="F49" s="348" t="s">
        <v>93</v>
      </c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8"/>
      <c r="T49" s="224"/>
      <c r="U49" s="367"/>
      <c r="V49" s="225"/>
      <c r="W49" s="232"/>
      <c r="X49" s="233"/>
      <c r="Y49" s="234"/>
      <c r="Z49" s="9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118"/>
      <c r="AR49" s="13"/>
      <c r="AS49" s="13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171"/>
      <c r="BQ49" s="12"/>
      <c r="BR49" s="13"/>
      <c r="BS49" s="113"/>
      <c r="BT49" s="13"/>
      <c r="BU49" s="13"/>
      <c r="BV49" s="13"/>
      <c r="BW49" s="13"/>
      <c r="BX49" s="13"/>
      <c r="BY49" s="13"/>
      <c r="BZ49" s="13"/>
      <c r="CA49" s="27"/>
      <c r="CB49" s="27"/>
      <c r="CC49" s="27"/>
      <c r="CD49" s="27"/>
      <c r="CE49" s="118"/>
      <c r="CF49" s="119"/>
      <c r="CG49" s="118"/>
      <c r="CH49" s="119"/>
      <c r="CI49" s="118"/>
      <c r="CJ49" s="119"/>
      <c r="CK49" s="138"/>
    </row>
    <row r="50" spans="1:89" s="19" customFormat="1" ht="12.75" customHeight="1">
      <c r="A50" s="182"/>
      <c r="B50" s="183"/>
      <c r="C50" s="183"/>
      <c r="D50" s="183"/>
      <c r="E50" s="184"/>
      <c r="F50" s="299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1"/>
      <c r="T50" s="224"/>
      <c r="U50" s="367"/>
      <c r="V50" s="225"/>
      <c r="W50" s="232"/>
      <c r="X50" s="233"/>
      <c r="Y50" s="234"/>
      <c r="Z50" s="9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118"/>
      <c r="AR50" s="13"/>
      <c r="AS50" s="13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171"/>
      <c r="BQ50" s="12"/>
      <c r="BR50" s="13"/>
      <c r="BS50" s="113"/>
      <c r="BT50" s="13"/>
      <c r="BU50" s="13"/>
      <c r="BV50" s="13"/>
      <c r="BW50" s="13"/>
      <c r="BX50" s="13"/>
      <c r="BY50" s="13"/>
      <c r="BZ50" s="13"/>
      <c r="CA50" s="27"/>
      <c r="CB50" s="27"/>
      <c r="CC50" s="27"/>
      <c r="CD50" s="27"/>
      <c r="CE50" s="118"/>
      <c r="CF50" s="119"/>
      <c r="CG50" s="118"/>
      <c r="CH50" s="119"/>
      <c r="CI50" s="118"/>
      <c r="CJ50" s="119"/>
      <c r="CK50" s="138"/>
    </row>
    <row r="51" spans="1:89" s="19" customFormat="1" ht="12.75" customHeight="1">
      <c r="A51" s="189" t="s">
        <v>184</v>
      </c>
      <c r="B51" s="190"/>
      <c r="C51" s="190"/>
      <c r="D51" s="190"/>
      <c r="E51" s="191"/>
      <c r="F51" s="229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2"/>
      <c r="T51" s="224">
        <v>36</v>
      </c>
      <c r="U51" s="340"/>
      <c r="V51" s="341"/>
      <c r="W51" s="233" t="s">
        <v>3</v>
      </c>
      <c r="X51" s="233"/>
      <c r="Y51" s="234"/>
      <c r="Z51" s="9"/>
      <c r="AA51" s="27">
        <v>2</v>
      </c>
      <c r="AB51" s="27">
        <v>2</v>
      </c>
      <c r="AC51" s="27">
        <v>2</v>
      </c>
      <c r="AD51" s="27">
        <v>2</v>
      </c>
      <c r="AE51" s="27">
        <v>2</v>
      </c>
      <c r="AF51" s="27">
        <v>2</v>
      </c>
      <c r="AG51" s="27">
        <v>2</v>
      </c>
      <c r="AH51" s="27">
        <v>2</v>
      </c>
      <c r="AI51" s="27">
        <v>2</v>
      </c>
      <c r="AJ51" s="27">
        <v>2</v>
      </c>
      <c r="AK51" s="27">
        <v>2</v>
      </c>
      <c r="AL51" s="27">
        <v>2</v>
      </c>
      <c r="AM51" s="27">
        <v>2</v>
      </c>
      <c r="AN51" s="27">
        <v>2</v>
      </c>
      <c r="AO51" s="27">
        <v>2</v>
      </c>
      <c r="AP51" s="27">
        <v>3</v>
      </c>
      <c r="AQ51" s="118">
        <v>3</v>
      </c>
      <c r="AR51" s="13"/>
      <c r="AS51" s="13"/>
      <c r="AT51" s="15"/>
      <c r="AU51" s="15"/>
      <c r="AV51" s="15"/>
      <c r="AW51" s="28"/>
      <c r="AX51" s="15"/>
      <c r="AY51" s="15"/>
      <c r="AZ51" s="14"/>
      <c r="BA51" s="14"/>
      <c r="BB51" s="28"/>
      <c r="BC51" s="14"/>
      <c r="BD51" s="28"/>
      <c r="BE51" s="14"/>
      <c r="BF51" s="14"/>
      <c r="BG51" s="28"/>
      <c r="BH51" s="14"/>
      <c r="BI51" s="14"/>
      <c r="BJ51" s="14"/>
      <c r="BK51" s="14"/>
      <c r="BL51" s="14"/>
      <c r="BM51" s="14"/>
      <c r="BN51" s="14"/>
      <c r="BO51" s="28"/>
      <c r="BP51" s="173"/>
      <c r="BQ51" s="17"/>
      <c r="BR51" s="18"/>
      <c r="BS51" s="113"/>
      <c r="BT51" s="13"/>
      <c r="BU51" s="13"/>
      <c r="BV51" s="13"/>
      <c r="BW51" s="13"/>
      <c r="BX51" s="13"/>
      <c r="BY51" s="13"/>
      <c r="BZ51" s="13"/>
      <c r="CA51" s="27"/>
      <c r="CB51" s="27"/>
      <c r="CC51" s="27"/>
      <c r="CD51" s="9"/>
      <c r="CE51" s="232">
        <v>36</v>
      </c>
      <c r="CF51" s="234"/>
      <c r="CG51" s="284"/>
      <c r="CH51" s="284"/>
      <c r="CI51" s="336">
        <v>36</v>
      </c>
      <c r="CJ51" s="336"/>
      <c r="CK51" s="138"/>
    </row>
    <row r="52" spans="1:89" s="19" customFormat="1" ht="12.75" customHeight="1">
      <c r="A52" s="182"/>
      <c r="B52" s="183"/>
      <c r="C52" s="183"/>
      <c r="D52" s="183"/>
      <c r="E52" s="184"/>
      <c r="F52" s="182" t="s">
        <v>94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5"/>
      <c r="T52" s="323"/>
      <c r="U52" s="352"/>
      <c r="V52" s="353"/>
      <c r="W52" s="233" t="s">
        <v>4</v>
      </c>
      <c r="X52" s="233"/>
      <c r="Y52" s="234"/>
      <c r="Z52" s="14"/>
      <c r="AA52" s="14"/>
      <c r="AB52" s="9"/>
      <c r="AC52" s="9"/>
      <c r="AD52" s="9"/>
      <c r="AE52" s="27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27"/>
      <c r="AQ52" s="28"/>
      <c r="AR52" s="18"/>
      <c r="AS52" s="1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173"/>
      <c r="BQ52" s="17"/>
      <c r="BR52" s="18"/>
      <c r="BS52" s="18"/>
      <c r="BT52" s="18"/>
      <c r="BU52" s="18"/>
      <c r="BV52" s="18"/>
      <c r="BW52" s="18"/>
      <c r="BX52" s="18"/>
      <c r="BY52" s="18"/>
      <c r="BZ52" s="18"/>
      <c r="CA52" s="28"/>
      <c r="CB52" s="28"/>
      <c r="CC52" s="28"/>
      <c r="CD52" s="14"/>
      <c r="CE52" s="284"/>
      <c r="CF52" s="284"/>
      <c r="CG52" s="336"/>
      <c r="CH52" s="336"/>
      <c r="CI52" s="336"/>
      <c r="CJ52" s="336"/>
      <c r="CK52" s="138"/>
    </row>
    <row r="53" spans="20:89" s="19" customFormat="1" ht="8.25" customHeight="1">
      <c r="T53" s="123"/>
      <c r="U53" s="123"/>
      <c r="V53" s="123"/>
      <c r="W53" s="253" t="s">
        <v>3</v>
      </c>
      <c r="X53" s="196"/>
      <c r="Y53" s="197"/>
      <c r="Z53" s="192"/>
      <c r="AA53" s="317">
        <v>36</v>
      </c>
      <c r="AB53" s="317">
        <v>36</v>
      </c>
      <c r="AC53" s="317">
        <v>36</v>
      </c>
      <c r="AD53" s="317">
        <v>36</v>
      </c>
      <c r="AE53" s="342">
        <v>36</v>
      </c>
      <c r="AF53" s="317">
        <v>36</v>
      </c>
      <c r="AG53" s="317">
        <v>36</v>
      </c>
      <c r="AH53" s="317">
        <v>36</v>
      </c>
      <c r="AI53" s="317">
        <v>36</v>
      </c>
      <c r="AJ53" s="317">
        <v>36</v>
      </c>
      <c r="AK53" s="317">
        <v>36</v>
      </c>
      <c r="AL53" s="317">
        <v>36</v>
      </c>
      <c r="AM53" s="317">
        <v>36</v>
      </c>
      <c r="AN53" s="317">
        <v>36</v>
      </c>
      <c r="AO53" s="342">
        <v>36</v>
      </c>
      <c r="AP53" s="342">
        <v>36</v>
      </c>
      <c r="AQ53" s="317">
        <v>36</v>
      </c>
      <c r="AR53" s="346"/>
      <c r="AS53" s="346"/>
      <c r="AT53" s="346">
        <v>36</v>
      </c>
      <c r="AU53" s="317">
        <v>36</v>
      </c>
      <c r="AV53" s="317">
        <v>36</v>
      </c>
      <c r="AW53" s="342">
        <v>36</v>
      </c>
      <c r="AX53" s="317">
        <v>36</v>
      </c>
      <c r="AY53" s="317">
        <v>36</v>
      </c>
      <c r="AZ53" s="317">
        <v>36</v>
      </c>
      <c r="BA53" s="317">
        <v>36</v>
      </c>
      <c r="BB53" s="342">
        <v>36</v>
      </c>
      <c r="BC53" s="317">
        <v>36</v>
      </c>
      <c r="BD53" s="342">
        <v>36</v>
      </c>
      <c r="BE53" s="317">
        <v>36</v>
      </c>
      <c r="BF53" s="317">
        <v>36</v>
      </c>
      <c r="BG53" s="342">
        <v>36</v>
      </c>
      <c r="BH53" s="317">
        <v>36</v>
      </c>
      <c r="BI53" s="317">
        <v>36</v>
      </c>
      <c r="BJ53" s="317">
        <v>36</v>
      </c>
      <c r="BK53" s="317">
        <v>36</v>
      </c>
      <c r="BL53" s="317">
        <v>36</v>
      </c>
      <c r="BM53" s="317">
        <v>36</v>
      </c>
      <c r="BN53" s="317">
        <v>36</v>
      </c>
      <c r="BO53" s="317">
        <v>36</v>
      </c>
      <c r="BP53" s="317">
        <f>SUM(BP51+BP45+BP43+BP41+BP39+BP37+BP35+BP33+BP31+BP29+BP27+BP25+BP23+BP21+BP17+BP15)</f>
        <v>0</v>
      </c>
      <c r="BQ53" s="192"/>
      <c r="BR53" s="192"/>
      <c r="BS53" s="192"/>
      <c r="BT53" s="24"/>
      <c r="BU53" s="24"/>
      <c r="BV53" s="1"/>
      <c r="BW53" s="1"/>
      <c r="BX53" s="1"/>
      <c r="BY53" s="1"/>
      <c r="BZ53" s="1"/>
      <c r="CE53" s="196">
        <f>CE18+CE22+CE24+CE26+CE28+CE30+CE32+CE34+CE36+CE40+CE42+CE44+CE46+CE52</f>
        <v>0</v>
      </c>
      <c r="CF53" s="196"/>
      <c r="CG53" s="196">
        <f>CG18+CG22+CG24+CG26+CG28+CG30+CG32+CG34+CG36+CG40+CG42+CG44+CG46+CG52</f>
        <v>0</v>
      </c>
      <c r="CH53" s="196"/>
      <c r="CI53" s="344"/>
      <c r="CJ53" s="344"/>
      <c r="CK53" s="123"/>
    </row>
    <row r="54" spans="20:89" s="19" customFormat="1" ht="8.25" customHeight="1">
      <c r="T54" s="123"/>
      <c r="U54" s="123"/>
      <c r="V54" s="123"/>
      <c r="W54" s="254"/>
      <c r="X54" s="255"/>
      <c r="Y54" s="256"/>
      <c r="Z54" s="193"/>
      <c r="AA54" s="318"/>
      <c r="AB54" s="318"/>
      <c r="AC54" s="318"/>
      <c r="AD54" s="318"/>
      <c r="AE54" s="343"/>
      <c r="AF54" s="318"/>
      <c r="AG54" s="318"/>
      <c r="AH54" s="318"/>
      <c r="AI54" s="318"/>
      <c r="AJ54" s="318"/>
      <c r="AK54" s="318"/>
      <c r="AL54" s="318"/>
      <c r="AM54" s="318"/>
      <c r="AN54" s="318"/>
      <c r="AO54" s="343"/>
      <c r="AP54" s="343"/>
      <c r="AQ54" s="318"/>
      <c r="AR54" s="347"/>
      <c r="AS54" s="347"/>
      <c r="AT54" s="347"/>
      <c r="AU54" s="318"/>
      <c r="AV54" s="318"/>
      <c r="AW54" s="343"/>
      <c r="AX54" s="325"/>
      <c r="AY54" s="318"/>
      <c r="AZ54" s="318"/>
      <c r="BA54" s="325"/>
      <c r="BB54" s="345"/>
      <c r="BC54" s="318"/>
      <c r="BD54" s="343"/>
      <c r="BE54" s="318"/>
      <c r="BF54" s="318"/>
      <c r="BG54" s="345"/>
      <c r="BH54" s="318"/>
      <c r="BI54" s="318"/>
      <c r="BJ54" s="318"/>
      <c r="BK54" s="318"/>
      <c r="BL54" s="325"/>
      <c r="BM54" s="318"/>
      <c r="BN54" s="325"/>
      <c r="BO54" s="318"/>
      <c r="BP54" s="318"/>
      <c r="BQ54" s="193"/>
      <c r="BR54" s="193"/>
      <c r="BS54" s="193"/>
      <c r="BT54" s="24"/>
      <c r="BU54" s="24"/>
      <c r="BV54" s="1"/>
      <c r="BW54" s="1"/>
      <c r="BX54" s="1"/>
      <c r="BY54" s="1"/>
      <c r="BZ54" s="1"/>
      <c r="CA54" s="139"/>
      <c r="CB54" s="139"/>
      <c r="CC54" s="139"/>
      <c r="CD54" s="21"/>
      <c r="CE54" s="185"/>
      <c r="CF54" s="185"/>
      <c r="CG54" s="314"/>
      <c r="CH54" s="314"/>
      <c r="CI54" s="125"/>
      <c r="CJ54" s="125"/>
      <c r="CK54" s="125"/>
    </row>
    <row r="55" spans="23:89" s="19" customFormat="1" ht="7.5" customHeight="1">
      <c r="W55" s="253" t="s">
        <v>4</v>
      </c>
      <c r="X55" s="196"/>
      <c r="Y55" s="197"/>
      <c r="Z55" s="192"/>
      <c r="AA55" s="192">
        <f>SUM(AA52+AA46+AA44+AA42+AA40+AA38+AA36+AA34+AA32+AA30+AA28+AA26+AA24+AA22+AA18+AA16)</f>
        <v>0</v>
      </c>
      <c r="AB55" s="192">
        <f>SUM(AB52+AB46+AB44+AB42+AB40+AB38+AB36+AB34+AB32+AB30+AB28+AB26+AB24+AB22+AB18)</f>
        <v>0</v>
      </c>
      <c r="AC55" s="192">
        <f>SUM(AC52+AC46+AC44+AC42+AC40+AC38+AC36+AC34+AC32+AC30+AC28+AC26+AC24+AC22+AC18+AC16)</f>
        <v>0</v>
      </c>
      <c r="AD55" s="192">
        <f>SUM(AD52+AD46+AD44+AD42+AD40+AD38+AD36+AD34+AD32+AD30+AD28+AD26+AD24+AD22+AD18+AD16)</f>
        <v>0</v>
      </c>
      <c r="AE55" s="205">
        <f aca="true" t="shared" si="0" ref="AE55:AP55">SUM(AE52+AE46+AE44+AE42+AE40+AE38+AE36+AE34+AE32+AE30+AE28+AE26+AE24+AE22+AE18)</f>
        <v>0</v>
      </c>
      <c r="AF55" s="192">
        <f t="shared" si="0"/>
        <v>0</v>
      </c>
      <c r="AG55" s="192">
        <f t="shared" si="0"/>
        <v>0</v>
      </c>
      <c r="AH55" s="192">
        <f t="shared" si="0"/>
        <v>0</v>
      </c>
      <c r="AI55" s="192">
        <f t="shared" si="0"/>
        <v>0</v>
      </c>
      <c r="AJ55" s="192">
        <f t="shared" si="0"/>
        <v>0</v>
      </c>
      <c r="AK55" s="192">
        <f t="shared" si="0"/>
        <v>0</v>
      </c>
      <c r="AL55" s="192">
        <f t="shared" si="0"/>
        <v>0</v>
      </c>
      <c r="AM55" s="192">
        <f t="shared" si="0"/>
        <v>0</v>
      </c>
      <c r="AN55" s="192">
        <f t="shared" si="0"/>
        <v>0</v>
      </c>
      <c r="AO55" s="205">
        <f t="shared" si="0"/>
        <v>0</v>
      </c>
      <c r="AP55" s="205">
        <f t="shared" si="0"/>
        <v>0</v>
      </c>
      <c r="AQ55" s="192">
        <v>0</v>
      </c>
      <c r="AR55" s="307"/>
      <c r="AS55" s="307"/>
      <c r="AT55" s="205">
        <f>SUM(AT52+AT46+AT44+AT42+AT40+AT38+AT36+AT34+AT32+AT30+AT28+AT24+AT22+AT18)</f>
        <v>0</v>
      </c>
      <c r="AU55" s="192">
        <f aca="true" t="shared" si="1" ref="AU55:BP55">SUM(AU52+AU46+AU44+AU42+AU40+AU38+AU36+AU34+AU32+AU30+AU28+AU26+AU24+AU22+AU18)</f>
        <v>0</v>
      </c>
      <c r="AV55" s="192">
        <f t="shared" si="1"/>
        <v>0</v>
      </c>
      <c r="AW55" s="205">
        <f t="shared" si="1"/>
        <v>0</v>
      </c>
      <c r="AX55" s="205">
        <f t="shared" si="1"/>
        <v>0</v>
      </c>
      <c r="AY55" s="205">
        <f t="shared" si="1"/>
        <v>0</v>
      </c>
      <c r="AZ55" s="205">
        <f t="shared" si="1"/>
        <v>0</v>
      </c>
      <c r="BA55" s="205">
        <f t="shared" si="1"/>
        <v>0</v>
      </c>
      <c r="BB55" s="205">
        <f t="shared" si="1"/>
        <v>0</v>
      </c>
      <c r="BC55" s="192">
        <f t="shared" si="1"/>
        <v>0</v>
      </c>
      <c r="BD55" s="205">
        <f t="shared" si="1"/>
        <v>0</v>
      </c>
      <c r="BE55" s="192">
        <f t="shared" si="1"/>
        <v>0</v>
      </c>
      <c r="BF55" s="192">
        <f t="shared" si="1"/>
        <v>0</v>
      </c>
      <c r="BG55" s="205">
        <f t="shared" si="1"/>
        <v>0</v>
      </c>
      <c r="BH55" s="192">
        <f t="shared" si="1"/>
        <v>0</v>
      </c>
      <c r="BI55" s="192">
        <f t="shared" si="1"/>
        <v>0</v>
      </c>
      <c r="BJ55" s="192">
        <f t="shared" si="1"/>
        <v>0</v>
      </c>
      <c r="BK55" s="192">
        <f t="shared" si="1"/>
        <v>0</v>
      </c>
      <c r="BL55" s="192">
        <f t="shared" si="1"/>
        <v>0</v>
      </c>
      <c r="BM55" s="192">
        <f t="shared" si="1"/>
        <v>0</v>
      </c>
      <c r="BN55" s="205">
        <f t="shared" si="1"/>
        <v>0</v>
      </c>
      <c r="BO55" s="205">
        <f t="shared" si="1"/>
        <v>0</v>
      </c>
      <c r="BP55" s="205">
        <f t="shared" si="1"/>
        <v>0</v>
      </c>
      <c r="BQ55" s="192"/>
      <c r="BR55" s="192"/>
      <c r="BS55" s="192"/>
      <c r="BT55" s="24"/>
      <c r="BU55" s="24"/>
      <c r="BV55" s="1"/>
      <c r="BW55" s="1"/>
      <c r="BX55" s="1"/>
      <c r="BY55" s="1"/>
      <c r="BZ55" s="1"/>
      <c r="CA55" s="139"/>
      <c r="CB55" s="139"/>
      <c r="CC55" s="139"/>
      <c r="CD55" s="21"/>
      <c r="CE55" s="21"/>
      <c r="CF55" s="21"/>
      <c r="CG55" s="21"/>
      <c r="CH55" s="21"/>
      <c r="CI55" s="125"/>
      <c r="CJ55" s="125"/>
      <c r="CK55" s="124"/>
    </row>
    <row r="56" spans="23:89" s="19" customFormat="1" ht="9.75" customHeight="1">
      <c r="W56" s="254"/>
      <c r="X56" s="255"/>
      <c r="Y56" s="256"/>
      <c r="Z56" s="193"/>
      <c r="AA56" s="193"/>
      <c r="AB56" s="193"/>
      <c r="AC56" s="193"/>
      <c r="AD56" s="193"/>
      <c r="AE56" s="206"/>
      <c r="AF56" s="193"/>
      <c r="AG56" s="193"/>
      <c r="AH56" s="193"/>
      <c r="AI56" s="193"/>
      <c r="AJ56" s="193"/>
      <c r="AK56" s="193"/>
      <c r="AL56" s="193"/>
      <c r="AM56" s="193"/>
      <c r="AN56" s="193"/>
      <c r="AO56" s="206"/>
      <c r="AP56" s="206"/>
      <c r="AQ56" s="193"/>
      <c r="AR56" s="308"/>
      <c r="AS56" s="308"/>
      <c r="AT56" s="206"/>
      <c r="AU56" s="193"/>
      <c r="AV56" s="193"/>
      <c r="AW56" s="206"/>
      <c r="AX56" s="248"/>
      <c r="AY56" s="206"/>
      <c r="AZ56" s="206"/>
      <c r="BA56" s="248"/>
      <c r="BB56" s="248"/>
      <c r="BC56" s="193"/>
      <c r="BD56" s="206"/>
      <c r="BE56" s="193"/>
      <c r="BF56" s="193"/>
      <c r="BG56" s="248"/>
      <c r="BH56" s="193"/>
      <c r="BI56" s="193"/>
      <c r="BJ56" s="193"/>
      <c r="BK56" s="193"/>
      <c r="BL56" s="251"/>
      <c r="BM56" s="193"/>
      <c r="BN56" s="248"/>
      <c r="BO56" s="206"/>
      <c r="BP56" s="206"/>
      <c r="BQ56" s="193"/>
      <c r="BR56" s="193"/>
      <c r="BS56" s="193"/>
      <c r="BT56" s="24"/>
      <c r="BU56" s="24"/>
      <c r="BV56" s="1"/>
      <c r="BW56" s="1"/>
      <c r="BX56" s="1"/>
      <c r="BY56" s="1"/>
      <c r="BZ56" s="1"/>
      <c r="CA56" s="139"/>
      <c r="CB56" s="139"/>
      <c r="CC56" s="139"/>
      <c r="CD56" s="21"/>
      <c r="CE56" s="21"/>
      <c r="CF56" s="21"/>
      <c r="CG56" s="21"/>
      <c r="CH56" s="21"/>
      <c r="CI56" s="21"/>
      <c r="CJ56" s="21"/>
      <c r="CK56" s="21"/>
    </row>
    <row r="57" spans="1:89" s="19" customFormat="1" ht="12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1"/>
      <c r="X57" s="21"/>
      <c r="Y57" s="21"/>
      <c r="Z57" s="1"/>
      <c r="AA57" s="1"/>
      <c r="AB57" s="1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131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128"/>
      <c r="CF57" s="128"/>
      <c r="CG57" s="128"/>
      <c r="CH57" s="128"/>
      <c r="CI57" s="128"/>
      <c r="CJ57" s="128"/>
      <c r="CK57" s="23"/>
    </row>
    <row r="58" spans="1:132" s="19" customFormat="1" ht="15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1"/>
      <c r="X58" s="21"/>
      <c r="Y58" s="21"/>
      <c r="Z58" s="130"/>
      <c r="AA58" s="130"/>
      <c r="AB58" s="130"/>
      <c r="AC58" s="130"/>
      <c r="AD58" s="130"/>
      <c r="AE58" s="22"/>
      <c r="AF58" s="89"/>
      <c r="AG58" s="89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30"/>
      <c r="BQ58" s="130"/>
      <c r="BR58" s="130"/>
      <c r="BS58" s="22"/>
      <c r="BT58" s="89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22"/>
      <c r="CK58" s="23"/>
      <c r="CL58" s="23"/>
      <c r="CM58" s="23"/>
      <c r="EB58" s="90"/>
    </row>
    <row r="59" spans="1:132" s="19" customFormat="1" ht="15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1"/>
      <c r="X59" s="21"/>
      <c r="Y59" s="21"/>
      <c r="Z59" s="129"/>
      <c r="AA59" s="129"/>
      <c r="AB59" s="129"/>
      <c r="AC59" s="129"/>
      <c r="AD59" s="129"/>
      <c r="AE59" s="22"/>
      <c r="AF59" s="89"/>
      <c r="AG59" s="89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29"/>
      <c r="BQ59" s="129"/>
      <c r="BR59" s="129"/>
      <c r="BS59" s="22"/>
      <c r="BT59" s="89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22"/>
      <c r="CK59" s="21"/>
      <c r="CL59" s="21"/>
      <c r="CM59" s="21"/>
      <c r="CN59" s="21"/>
      <c r="EB59" s="90"/>
    </row>
    <row r="60" spans="1:132" s="19" customFormat="1" ht="1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1"/>
      <c r="X60" s="21"/>
      <c r="Y60" s="21"/>
      <c r="Z60" s="47"/>
      <c r="AA60" s="47"/>
      <c r="AB60" s="47"/>
      <c r="AC60" s="47"/>
      <c r="AD60" s="47"/>
      <c r="AE60" s="1"/>
      <c r="AF60" s="89"/>
      <c r="AG60" s="89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47"/>
      <c r="BQ60" s="47"/>
      <c r="BR60" s="47"/>
      <c r="BS60" s="1"/>
      <c r="BT60" s="89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22"/>
      <c r="CK60" s="23"/>
      <c r="CL60" s="23"/>
      <c r="CM60" s="23"/>
      <c r="CN60" s="23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90"/>
    </row>
    <row r="61" spans="1:132" s="19" customFormat="1" ht="15.7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1"/>
      <c r="X61" s="21"/>
      <c r="Y61" s="21"/>
      <c r="Z61" s="47"/>
      <c r="AA61" s="47"/>
      <c r="AB61" s="47"/>
      <c r="AC61" s="47"/>
      <c r="AD61" s="47"/>
      <c r="AE61" s="1"/>
      <c r="AF61" s="89"/>
      <c r="AG61" s="89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47"/>
      <c r="BQ61" s="47"/>
      <c r="BR61" s="47"/>
      <c r="BS61" s="1"/>
      <c r="BT61" s="89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1"/>
      <c r="CL61" s="21"/>
      <c r="CM61" s="21"/>
      <c r="CN61" s="21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90"/>
    </row>
    <row r="62" spans="1:132" s="19" customFormat="1" ht="12.7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3"/>
      <c r="CL62" s="23"/>
      <c r="CM62" s="23"/>
      <c r="CN62" s="23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90"/>
    </row>
    <row r="63" spans="1:131" s="19" customFormat="1" ht="12.7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3"/>
      <c r="CL63" s="23"/>
      <c r="CM63" s="23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</row>
    <row r="64" spans="1:131" s="19" customFormat="1" ht="12.7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3"/>
      <c r="CL64" s="23"/>
      <c r="CM64" s="23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</row>
    <row r="65" spans="2:87" ht="12.75"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AA65" s="48"/>
      <c r="AE65" s="314"/>
      <c r="AF65" s="314"/>
      <c r="AJ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Y65" s="49"/>
      <c r="BZ65" s="49"/>
      <c r="CA65" s="49"/>
      <c r="CB65" s="49"/>
      <c r="CC65" s="49"/>
      <c r="CD65" s="48"/>
      <c r="CE65" s="49"/>
      <c r="CF65" s="49"/>
      <c r="CG65" s="49"/>
      <c r="CH65" s="49"/>
      <c r="CI65" s="49"/>
    </row>
    <row r="66" spans="27:82" ht="15.75">
      <c r="AA66" s="48"/>
      <c r="AE66" s="314"/>
      <c r="AF66" s="314"/>
      <c r="AH66" s="329" t="s">
        <v>22</v>
      </c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CD66" s="48"/>
    </row>
    <row r="67" spans="1:88" ht="15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73"/>
      <c r="AB67" s="19"/>
      <c r="AC67" s="19"/>
      <c r="AD67" s="19"/>
      <c r="AE67" s="314"/>
      <c r="AF67" s="314"/>
      <c r="AG67" s="19"/>
      <c r="AH67" s="316">
        <v>2020</v>
      </c>
      <c r="AI67" s="316"/>
      <c r="AJ67" s="316"/>
      <c r="AK67" s="316"/>
      <c r="AL67" s="316"/>
      <c r="AM67" s="316"/>
      <c r="AN67" s="316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316">
        <v>2021</v>
      </c>
      <c r="BF67" s="316"/>
      <c r="BG67" s="316"/>
      <c r="BH67" s="316"/>
      <c r="BI67" s="316"/>
      <c r="BJ67" s="316"/>
      <c r="BK67" s="316"/>
      <c r="BL67" s="316"/>
      <c r="BM67" s="316"/>
      <c r="BN67" s="316"/>
      <c r="BO67" s="316"/>
      <c r="BP67" s="316"/>
      <c r="BQ67" s="316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51"/>
      <c r="CE67" s="19"/>
      <c r="CF67" s="19"/>
      <c r="CG67" s="19"/>
      <c r="CH67" s="19"/>
      <c r="CI67" s="19"/>
      <c r="CJ67" s="19"/>
    </row>
    <row r="68" spans="1:88" ht="15" customHeight="1">
      <c r="A68" s="74"/>
      <c r="B68" s="75"/>
      <c r="C68" s="75"/>
      <c r="D68" s="75"/>
      <c r="E68" s="55"/>
      <c r="F68" s="74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55"/>
      <c r="T68" s="74"/>
      <c r="U68" s="290"/>
      <c r="V68" s="55"/>
      <c r="W68" s="75"/>
      <c r="X68" s="333" t="s">
        <v>2</v>
      </c>
      <c r="Y68" s="55"/>
      <c r="Z68" s="293"/>
      <c r="AA68" s="189" t="s">
        <v>54</v>
      </c>
      <c r="AB68" s="190"/>
      <c r="AC68" s="190"/>
      <c r="AD68" s="191"/>
      <c r="AE68" s="235" t="s">
        <v>101</v>
      </c>
      <c r="AF68" s="233" t="s">
        <v>55</v>
      </c>
      <c r="AG68" s="233"/>
      <c r="AH68" s="234"/>
      <c r="AI68" s="192" t="s">
        <v>105</v>
      </c>
      <c r="AJ68" s="284" t="s">
        <v>56</v>
      </c>
      <c r="AK68" s="284"/>
      <c r="AL68" s="284"/>
      <c r="AM68" s="284"/>
      <c r="AN68" s="309" t="s">
        <v>57</v>
      </c>
      <c r="AO68" s="310"/>
      <c r="AP68" s="310"/>
      <c r="AQ68" s="311"/>
      <c r="AR68" s="235" t="s">
        <v>114</v>
      </c>
      <c r="AS68" s="232" t="s">
        <v>58</v>
      </c>
      <c r="AT68" s="233"/>
      <c r="AU68" s="234"/>
      <c r="AV68" s="192" t="s">
        <v>118</v>
      </c>
      <c r="AW68" s="232" t="s">
        <v>59</v>
      </c>
      <c r="AX68" s="233"/>
      <c r="AY68" s="234"/>
      <c r="AZ68" s="192" t="s">
        <v>150</v>
      </c>
      <c r="BA68" s="232" t="s">
        <v>60</v>
      </c>
      <c r="BB68" s="233"/>
      <c r="BC68" s="233"/>
      <c r="BD68" s="233"/>
      <c r="BE68" s="192" t="s">
        <v>151</v>
      </c>
      <c r="BF68" s="232" t="s">
        <v>61</v>
      </c>
      <c r="BG68" s="244"/>
      <c r="BH68" s="245"/>
      <c r="BI68" s="192" t="s">
        <v>152</v>
      </c>
      <c r="BJ68" s="232" t="s">
        <v>62</v>
      </c>
      <c r="BK68" s="233"/>
      <c r="BL68" s="233"/>
      <c r="BM68" s="234"/>
      <c r="BN68" s="232" t="s">
        <v>63</v>
      </c>
      <c r="BO68" s="233"/>
      <c r="BP68" s="233"/>
      <c r="BQ68" s="234"/>
      <c r="BR68" s="192" t="s">
        <v>153</v>
      </c>
      <c r="BS68" s="232" t="s">
        <v>64</v>
      </c>
      <c r="BT68" s="244"/>
      <c r="BU68" s="245"/>
      <c r="BV68" s="192" t="s">
        <v>154</v>
      </c>
      <c r="BW68" s="284" t="s">
        <v>65</v>
      </c>
      <c r="BX68" s="285"/>
      <c r="BY68" s="285"/>
      <c r="BZ68" s="285"/>
      <c r="CA68" s="192"/>
      <c r="CB68" s="37"/>
      <c r="CC68" s="54"/>
      <c r="CD68" s="150"/>
      <c r="CE68" s="92"/>
      <c r="CF68" s="53"/>
      <c r="CG68" s="53"/>
      <c r="CH68" s="53"/>
      <c r="CI68" s="53"/>
      <c r="CJ68" s="55"/>
    </row>
    <row r="69" spans="1:88" ht="15" customHeight="1">
      <c r="A69" s="56"/>
      <c r="B69" s="23"/>
      <c r="C69" s="23"/>
      <c r="D69" s="23"/>
      <c r="E69" s="57"/>
      <c r="F69" s="56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57"/>
      <c r="T69" s="56"/>
      <c r="U69" s="291"/>
      <c r="V69" s="57"/>
      <c r="W69" s="23"/>
      <c r="X69" s="334"/>
      <c r="Y69" s="57"/>
      <c r="Z69" s="294"/>
      <c r="AA69" s="192" t="s">
        <v>97</v>
      </c>
      <c r="AB69" s="192" t="s">
        <v>98</v>
      </c>
      <c r="AC69" s="192" t="s">
        <v>99</v>
      </c>
      <c r="AD69" s="192" t="s">
        <v>100</v>
      </c>
      <c r="AE69" s="235"/>
      <c r="AF69" s="239" t="s">
        <v>102</v>
      </c>
      <c r="AG69" s="243" t="s">
        <v>103</v>
      </c>
      <c r="AH69" s="243" t="s">
        <v>104</v>
      </c>
      <c r="AI69" s="243"/>
      <c r="AJ69" s="243" t="s">
        <v>106</v>
      </c>
      <c r="AK69" s="239" t="s">
        <v>107</v>
      </c>
      <c r="AL69" s="194" t="s">
        <v>108</v>
      </c>
      <c r="AM69" s="243" t="s">
        <v>109</v>
      </c>
      <c r="AN69" s="239" t="s">
        <v>110</v>
      </c>
      <c r="AO69" s="243" t="s">
        <v>111</v>
      </c>
      <c r="AP69" s="194" t="s">
        <v>112</v>
      </c>
      <c r="AQ69" s="194" t="s">
        <v>113</v>
      </c>
      <c r="AR69" s="235"/>
      <c r="AS69" s="195" t="s">
        <v>115</v>
      </c>
      <c r="AT69" s="243" t="s">
        <v>116</v>
      </c>
      <c r="AU69" s="194" t="s">
        <v>117</v>
      </c>
      <c r="AV69" s="243"/>
      <c r="AW69" s="239" t="s">
        <v>121</v>
      </c>
      <c r="AX69" s="192" t="s">
        <v>119</v>
      </c>
      <c r="AY69" s="194" t="s">
        <v>120</v>
      </c>
      <c r="AZ69" s="243"/>
      <c r="BA69" s="243" t="s">
        <v>155</v>
      </c>
      <c r="BB69" s="192" t="s">
        <v>156</v>
      </c>
      <c r="BC69" s="192" t="s">
        <v>157</v>
      </c>
      <c r="BD69" s="249" t="s">
        <v>158</v>
      </c>
      <c r="BE69" s="243"/>
      <c r="BF69" s="238" t="s">
        <v>159</v>
      </c>
      <c r="BG69" s="243" t="s">
        <v>160</v>
      </c>
      <c r="BH69" s="243" t="s">
        <v>161</v>
      </c>
      <c r="BI69" s="236"/>
      <c r="BJ69" s="192" t="s">
        <v>162</v>
      </c>
      <c r="BK69" s="243" t="s">
        <v>163</v>
      </c>
      <c r="BL69" s="192" t="s">
        <v>164</v>
      </c>
      <c r="BM69" s="239" t="s">
        <v>165</v>
      </c>
      <c r="BN69" s="243" t="s">
        <v>166</v>
      </c>
      <c r="BO69" s="239" t="s">
        <v>167</v>
      </c>
      <c r="BP69" s="243" t="s">
        <v>168</v>
      </c>
      <c r="BQ69" s="239" t="s">
        <v>169</v>
      </c>
      <c r="BR69" s="236"/>
      <c r="BS69" s="246" t="s">
        <v>170</v>
      </c>
      <c r="BT69" s="192" t="s">
        <v>171</v>
      </c>
      <c r="BU69" s="243" t="s">
        <v>172</v>
      </c>
      <c r="BV69" s="210"/>
      <c r="BW69" s="243" t="s">
        <v>173</v>
      </c>
      <c r="BX69" s="192" t="s">
        <v>174</v>
      </c>
      <c r="BY69" s="192" t="s">
        <v>175</v>
      </c>
      <c r="BZ69" s="192" t="s">
        <v>176</v>
      </c>
      <c r="CA69" s="243"/>
      <c r="CB69" s="151"/>
      <c r="CC69" s="151"/>
      <c r="CD69" s="23"/>
      <c r="CE69" s="23"/>
      <c r="CF69" s="23"/>
      <c r="CG69" s="23"/>
      <c r="CH69" s="23"/>
      <c r="CI69" s="23"/>
      <c r="CJ69" s="152"/>
    </row>
    <row r="70" spans="1:88" ht="12.75">
      <c r="A70" s="56"/>
      <c r="B70" s="23"/>
      <c r="C70" s="23"/>
      <c r="D70" s="23"/>
      <c r="E70" s="57"/>
      <c r="F70" s="218" t="s">
        <v>5</v>
      </c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20"/>
      <c r="T70" s="58"/>
      <c r="U70" s="291"/>
      <c r="V70" s="60"/>
      <c r="W70" s="23"/>
      <c r="X70" s="334"/>
      <c r="Y70" s="57"/>
      <c r="Z70" s="294"/>
      <c r="AA70" s="243"/>
      <c r="AB70" s="243"/>
      <c r="AC70" s="243"/>
      <c r="AD70" s="243"/>
      <c r="AE70" s="235"/>
      <c r="AF70" s="239"/>
      <c r="AG70" s="243"/>
      <c r="AH70" s="243"/>
      <c r="AI70" s="243"/>
      <c r="AJ70" s="243"/>
      <c r="AK70" s="239"/>
      <c r="AL70" s="194"/>
      <c r="AM70" s="243"/>
      <c r="AN70" s="239"/>
      <c r="AO70" s="243"/>
      <c r="AP70" s="194"/>
      <c r="AQ70" s="194"/>
      <c r="AR70" s="235"/>
      <c r="AS70" s="195"/>
      <c r="AT70" s="243"/>
      <c r="AU70" s="194"/>
      <c r="AV70" s="243"/>
      <c r="AW70" s="239"/>
      <c r="AX70" s="241"/>
      <c r="AY70" s="194"/>
      <c r="AZ70" s="243"/>
      <c r="BA70" s="243"/>
      <c r="BB70" s="241"/>
      <c r="BC70" s="241"/>
      <c r="BD70" s="194"/>
      <c r="BE70" s="243"/>
      <c r="BF70" s="239"/>
      <c r="BG70" s="243"/>
      <c r="BH70" s="243"/>
      <c r="BI70" s="236"/>
      <c r="BJ70" s="241"/>
      <c r="BK70" s="243"/>
      <c r="BL70" s="241"/>
      <c r="BM70" s="239"/>
      <c r="BN70" s="243"/>
      <c r="BO70" s="239"/>
      <c r="BP70" s="243"/>
      <c r="BQ70" s="239"/>
      <c r="BR70" s="236"/>
      <c r="BS70" s="195"/>
      <c r="BT70" s="241"/>
      <c r="BU70" s="243"/>
      <c r="BV70" s="210"/>
      <c r="BW70" s="243"/>
      <c r="BX70" s="208"/>
      <c r="BY70" s="208"/>
      <c r="BZ70" s="243"/>
      <c r="CA70" s="243"/>
      <c r="CB70" s="151"/>
      <c r="CC70" s="151"/>
      <c r="CD70" s="23"/>
      <c r="CE70" s="23"/>
      <c r="CF70" s="23"/>
      <c r="CG70" s="23"/>
      <c r="CH70" s="23"/>
      <c r="CI70" s="23"/>
      <c r="CJ70" s="152"/>
    </row>
    <row r="71" spans="1:88" ht="12.75">
      <c r="A71" s="56"/>
      <c r="B71" s="23"/>
      <c r="C71" s="23"/>
      <c r="D71" s="23"/>
      <c r="E71" s="57"/>
      <c r="F71" s="218" t="s">
        <v>6</v>
      </c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20"/>
      <c r="T71" s="58"/>
      <c r="U71" s="291"/>
      <c r="V71" s="60"/>
      <c r="W71" s="23"/>
      <c r="X71" s="334"/>
      <c r="Y71" s="57"/>
      <c r="Z71" s="294"/>
      <c r="AA71" s="243"/>
      <c r="AB71" s="243"/>
      <c r="AC71" s="243"/>
      <c r="AD71" s="243"/>
      <c r="AE71" s="235"/>
      <c r="AF71" s="239"/>
      <c r="AG71" s="243"/>
      <c r="AH71" s="243"/>
      <c r="AI71" s="243"/>
      <c r="AJ71" s="243"/>
      <c r="AK71" s="239"/>
      <c r="AL71" s="194"/>
      <c r="AM71" s="243"/>
      <c r="AN71" s="239"/>
      <c r="AO71" s="243"/>
      <c r="AP71" s="194"/>
      <c r="AQ71" s="194"/>
      <c r="AR71" s="235"/>
      <c r="AS71" s="195"/>
      <c r="AT71" s="243"/>
      <c r="AU71" s="194"/>
      <c r="AV71" s="243"/>
      <c r="AW71" s="239"/>
      <c r="AX71" s="241"/>
      <c r="AY71" s="194"/>
      <c r="AZ71" s="243"/>
      <c r="BA71" s="243"/>
      <c r="BB71" s="241"/>
      <c r="BC71" s="241"/>
      <c r="BD71" s="194"/>
      <c r="BE71" s="243"/>
      <c r="BF71" s="239"/>
      <c r="BG71" s="243"/>
      <c r="BH71" s="243"/>
      <c r="BI71" s="236"/>
      <c r="BJ71" s="241"/>
      <c r="BK71" s="243"/>
      <c r="BL71" s="241"/>
      <c r="BM71" s="239"/>
      <c r="BN71" s="243"/>
      <c r="BO71" s="239"/>
      <c r="BP71" s="243"/>
      <c r="BQ71" s="239"/>
      <c r="BR71" s="236"/>
      <c r="BS71" s="195"/>
      <c r="BT71" s="241"/>
      <c r="BU71" s="243"/>
      <c r="BV71" s="210"/>
      <c r="BW71" s="243"/>
      <c r="BX71" s="208"/>
      <c r="BY71" s="208"/>
      <c r="BZ71" s="243"/>
      <c r="CA71" s="243"/>
      <c r="CB71" s="151"/>
      <c r="CC71" s="151"/>
      <c r="CD71" s="219" t="s">
        <v>10</v>
      </c>
      <c r="CE71" s="219"/>
      <c r="CF71" s="219"/>
      <c r="CG71" s="219"/>
      <c r="CH71" s="219"/>
      <c r="CI71" s="219"/>
      <c r="CJ71" s="152"/>
    </row>
    <row r="72" spans="1:88" ht="12.75">
      <c r="A72" s="218" t="s">
        <v>7</v>
      </c>
      <c r="B72" s="219"/>
      <c r="C72" s="219"/>
      <c r="D72" s="219"/>
      <c r="E72" s="220"/>
      <c r="F72" s="218" t="s">
        <v>14</v>
      </c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20"/>
      <c r="T72" s="58"/>
      <c r="U72" s="291"/>
      <c r="V72" s="60"/>
      <c r="W72" s="23"/>
      <c r="X72" s="334"/>
      <c r="Y72" s="57"/>
      <c r="Z72" s="294"/>
      <c r="AA72" s="243"/>
      <c r="AB72" s="243"/>
      <c r="AC72" s="243"/>
      <c r="AD72" s="243"/>
      <c r="AE72" s="235"/>
      <c r="AF72" s="239"/>
      <c r="AG72" s="243"/>
      <c r="AH72" s="243"/>
      <c r="AI72" s="243"/>
      <c r="AJ72" s="243"/>
      <c r="AK72" s="239"/>
      <c r="AL72" s="194"/>
      <c r="AM72" s="243"/>
      <c r="AN72" s="239"/>
      <c r="AO72" s="243"/>
      <c r="AP72" s="194"/>
      <c r="AQ72" s="194"/>
      <c r="AR72" s="235"/>
      <c r="AS72" s="195"/>
      <c r="AT72" s="243"/>
      <c r="AU72" s="194"/>
      <c r="AV72" s="243"/>
      <c r="AW72" s="239"/>
      <c r="AX72" s="241"/>
      <c r="AY72" s="194"/>
      <c r="AZ72" s="243"/>
      <c r="BA72" s="243"/>
      <c r="BB72" s="241"/>
      <c r="BC72" s="241"/>
      <c r="BD72" s="194"/>
      <c r="BE72" s="243"/>
      <c r="BF72" s="239"/>
      <c r="BG72" s="243"/>
      <c r="BH72" s="243"/>
      <c r="BI72" s="236"/>
      <c r="BJ72" s="241"/>
      <c r="BK72" s="243"/>
      <c r="BL72" s="241"/>
      <c r="BM72" s="239"/>
      <c r="BN72" s="243"/>
      <c r="BO72" s="239"/>
      <c r="BP72" s="243"/>
      <c r="BQ72" s="239"/>
      <c r="BR72" s="236"/>
      <c r="BS72" s="195"/>
      <c r="BT72" s="241"/>
      <c r="BU72" s="243"/>
      <c r="BV72" s="210"/>
      <c r="BW72" s="243"/>
      <c r="BX72" s="208"/>
      <c r="BY72" s="208"/>
      <c r="BZ72" s="243"/>
      <c r="CA72" s="243"/>
      <c r="CB72" s="151"/>
      <c r="CC72" s="151"/>
      <c r="CD72" s="219" t="s">
        <v>11</v>
      </c>
      <c r="CE72" s="219"/>
      <c r="CF72" s="219"/>
      <c r="CG72" s="219"/>
      <c r="CH72" s="219"/>
      <c r="CI72" s="219"/>
      <c r="CJ72" s="152"/>
    </row>
    <row r="73" spans="1:88" ht="12.75">
      <c r="A73" s="56"/>
      <c r="B73" s="23"/>
      <c r="C73" s="23"/>
      <c r="D73" s="23"/>
      <c r="E73" s="57"/>
      <c r="F73" s="218" t="s">
        <v>13</v>
      </c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20"/>
      <c r="T73" s="58"/>
      <c r="U73" s="291"/>
      <c r="V73" s="60"/>
      <c r="W73" s="23"/>
      <c r="X73" s="334"/>
      <c r="Y73" s="57"/>
      <c r="Z73" s="295"/>
      <c r="AA73" s="193"/>
      <c r="AB73" s="193"/>
      <c r="AC73" s="193"/>
      <c r="AD73" s="193"/>
      <c r="AE73" s="235"/>
      <c r="AF73" s="240"/>
      <c r="AG73" s="193"/>
      <c r="AH73" s="193"/>
      <c r="AI73" s="193"/>
      <c r="AJ73" s="193"/>
      <c r="AK73" s="240"/>
      <c r="AL73" s="250"/>
      <c r="AM73" s="193"/>
      <c r="AN73" s="240"/>
      <c r="AO73" s="193"/>
      <c r="AP73" s="250"/>
      <c r="AQ73" s="250"/>
      <c r="AR73" s="235"/>
      <c r="AS73" s="247"/>
      <c r="AT73" s="193"/>
      <c r="AU73" s="250"/>
      <c r="AV73" s="193"/>
      <c r="AW73" s="240"/>
      <c r="AX73" s="242"/>
      <c r="AY73" s="250"/>
      <c r="AZ73" s="193"/>
      <c r="BA73" s="193"/>
      <c r="BB73" s="242"/>
      <c r="BC73" s="242"/>
      <c r="BD73" s="250"/>
      <c r="BE73" s="193"/>
      <c r="BF73" s="240"/>
      <c r="BG73" s="193"/>
      <c r="BH73" s="193"/>
      <c r="BI73" s="237"/>
      <c r="BJ73" s="242"/>
      <c r="BK73" s="193"/>
      <c r="BL73" s="242"/>
      <c r="BM73" s="240"/>
      <c r="BN73" s="193"/>
      <c r="BO73" s="240"/>
      <c r="BP73" s="193"/>
      <c r="BQ73" s="240"/>
      <c r="BR73" s="237"/>
      <c r="BS73" s="247"/>
      <c r="BT73" s="242"/>
      <c r="BU73" s="193"/>
      <c r="BV73" s="211"/>
      <c r="BW73" s="193"/>
      <c r="BX73" s="209"/>
      <c r="BY73" s="209"/>
      <c r="BZ73" s="193"/>
      <c r="CA73" s="193"/>
      <c r="CB73" s="140"/>
      <c r="CC73" s="140"/>
      <c r="CD73" s="62"/>
      <c r="CE73" s="62"/>
      <c r="CF73" s="62"/>
      <c r="CG73" s="62"/>
      <c r="CH73" s="62"/>
      <c r="CI73" s="62"/>
      <c r="CJ73" s="141"/>
    </row>
    <row r="74" spans="1:88" ht="12.75">
      <c r="A74" s="56"/>
      <c r="B74" s="23"/>
      <c r="C74" s="23"/>
      <c r="D74" s="23"/>
      <c r="E74" s="57"/>
      <c r="F74" s="56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57"/>
      <c r="T74" s="56"/>
      <c r="U74" s="291"/>
      <c r="V74" s="57"/>
      <c r="W74" s="23"/>
      <c r="X74" s="334"/>
      <c r="Y74" s="57"/>
      <c r="Z74" s="23"/>
      <c r="AA74" s="23"/>
      <c r="AB74" s="23"/>
      <c r="AC74" s="23"/>
      <c r="AD74" s="23"/>
      <c r="AE74" s="23"/>
      <c r="AF74" s="23"/>
      <c r="AG74" s="312" t="s">
        <v>1</v>
      </c>
      <c r="AH74" s="312"/>
      <c r="AI74" s="312"/>
      <c r="AJ74" s="312"/>
      <c r="AK74" s="312"/>
      <c r="AL74" s="312"/>
      <c r="AM74" s="312"/>
      <c r="AN74" s="312"/>
      <c r="AO74" s="312"/>
      <c r="AP74" s="312"/>
      <c r="AQ74" s="312"/>
      <c r="AR74" s="312"/>
      <c r="AS74" s="312"/>
      <c r="AT74" s="312"/>
      <c r="AU74" s="312"/>
      <c r="AV74" s="312"/>
      <c r="AW74" s="312"/>
      <c r="AX74" s="312"/>
      <c r="AY74" s="312"/>
      <c r="AZ74" s="312"/>
      <c r="BA74" s="312"/>
      <c r="BB74" s="312"/>
      <c r="BC74" s="312"/>
      <c r="BD74" s="312"/>
      <c r="BE74" s="312"/>
      <c r="BF74" s="312"/>
      <c r="BG74" s="312"/>
      <c r="BH74" s="312"/>
      <c r="BI74" s="312"/>
      <c r="BJ74" s="312"/>
      <c r="BK74" s="312"/>
      <c r="BL74" s="312"/>
      <c r="BM74" s="312"/>
      <c r="BN74" s="312"/>
      <c r="BO74" s="312"/>
      <c r="BP74" s="312"/>
      <c r="BQ74" s="312"/>
      <c r="BR74" s="312"/>
      <c r="BS74" s="312"/>
      <c r="BT74" s="312"/>
      <c r="BU74" s="312"/>
      <c r="BV74" s="312"/>
      <c r="BW74" s="312"/>
      <c r="BX74" s="312"/>
      <c r="BY74" s="312"/>
      <c r="BZ74" s="312"/>
      <c r="CA74" s="23"/>
      <c r="CB74" s="23"/>
      <c r="CC74" s="23"/>
      <c r="CD74" s="23"/>
      <c r="CE74" s="23"/>
      <c r="CF74" s="23"/>
      <c r="CG74" s="23"/>
      <c r="CH74" s="23"/>
      <c r="CI74" s="23"/>
      <c r="CJ74" s="63"/>
    </row>
    <row r="75" spans="1:88" ht="18" customHeight="1">
      <c r="A75" s="56"/>
      <c r="B75" s="23"/>
      <c r="C75" s="23"/>
      <c r="D75" s="23"/>
      <c r="E75" s="57"/>
      <c r="F75" s="56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57"/>
      <c r="T75" s="56"/>
      <c r="U75" s="291"/>
      <c r="V75" s="57"/>
      <c r="W75" s="23"/>
      <c r="X75" s="334"/>
      <c r="Y75" s="57"/>
      <c r="Z75" s="76">
        <v>35</v>
      </c>
      <c r="AA75" s="77">
        <v>36</v>
      </c>
      <c r="AB75" s="77">
        <v>37</v>
      </c>
      <c r="AC75" s="77">
        <v>38</v>
      </c>
      <c r="AD75" s="77">
        <v>39</v>
      </c>
      <c r="AE75" s="77">
        <v>40</v>
      </c>
      <c r="AF75" s="77">
        <v>41</v>
      </c>
      <c r="AG75" s="77">
        <v>42</v>
      </c>
      <c r="AH75" s="77">
        <v>43</v>
      </c>
      <c r="AI75" s="77">
        <v>44</v>
      </c>
      <c r="AJ75" s="77">
        <v>45</v>
      </c>
      <c r="AK75" s="77">
        <v>46</v>
      </c>
      <c r="AL75" s="77">
        <v>47</v>
      </c>
      <c r="AM75" s="77">
        <v>48</v>
      </c>
      <c r="AN75" s="77">
        <v>49</v>
      </c>
      <c r="AO75" s="77">
        <v>50</v>
      </c>
      <c r="AP75" s="78">
        <v>51</v>
      </c>
      <c r="AQ75" s="66">
        <v>52</v>
      </c>
      <c r="AR75" s="77">
        <v>1</v>
      </c>
      <c r="AS75" s="78">
        <v>2</v>
      </c>
      <c r="AT75" s="77">
        <v>3</v>
      </c>
      <c r="AU75" s="77">
        <v>4</v>
      </c>
      <c r="AV75" s="77">
        <v>5</v>
      </c>
      <c r="AW75" s="77">
        <v>6</v>
      </c>
      <c r="AX75" s="77">
        <v>7</v>
      </c>
      <c r="AY75" s="77">
        <v>8</v>
      </c>
      <c r="AZ75" s="77">
        <v>9</v>
      </c>
      <c r="BA75" s="77">
        <v>10</v>
      </c>
      <c r="BB75" s="77">
        <v>11</v>
      </c>
      <c r="BC75" s="77">
        <v>12</v>
      </c>
      <c r="BD75" s="77">
        <v>13</v>
      </c>
      <c r="BE75" s="77">
        <v>14</v>
      </c>
      <c r="BF75" s="77">
        <v>15</v>
      </c>
      <c r="BG75" s="77">
        <v>16</v>
      </c>
      <c r="BH75" s="77">
        <v>17</v>
      </c>
      <c r="BI75" s="77">
        <v>18</v>
      </c>
      <c r="BJ75" s="77">
        <v>19</v>
      </c>
      <c r="BK75" s="77">
        <v>20</v>
      </c>
      <c r="BL75" s="77">
        <v>21</v>
      </c>
      <c r="BM75" s="77">
        <v>22</v>
      </c>
      <c r="BN75" s="77">
        <v>23</v>
      </c>
      <c r="BO75" s="77">
        <v>24</v>
      </c>
      <c r="BP75" s="77">
        <v>25</v>
      </c>
      <c r="BQ75" s="77">
        <v>26</v>
      </c>
      <c r="BR75" s="76">
        <v>27</v>
      </c>
      <c r="BS75" s="79">
        <v>28</v>
      </c>
      <c r="BT75" s="77">
        <v>29</v>
      </c>
      <c r="BU75" s="77">
        <v>30</v>
      </c>
      <c r="BV75" s="77">
        <v>31</v>
      </c>
      <c r="BW75" s="77">
        <v>32</v>
      </c>
      <c r="BX75" s="77">
        <v>33</v>
      </c>
      <c r="BY75" s="77">
        <v>34</v>
      </c>
      <c r="BZ75" s="77">
        <v>35</v>
      </c>
      <c r="CA75" s="77"/>
      <c r="CB75" s="79"/>
      <c r="CC75" s="79"/>
      <c r="CD75" s="65"/>
      <c r="CE75" s="66"/>
      <c r="CF75" s="67"/>
      <c r="CG75" s="67"/>
      <c r="CH75" s="67"/>
      <c r="CI75" s="68"/>
      <c r="CJ75" s="64"/>
    </row>
    <row r="76" spans="1:88" ht="12.75">
      <c r="A76" s="56"/>
      <c r="B76" s="23"/>
      <c r="C76" s="23"/>
      <c r="D76" s="23"/>
      <c r="E76" s="57"/>
      <c r="F76" s="56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57"/>
      <c r="T76" s="56"/>
      <c r="U76" s="291"/>
      <c r="V76" s="57"/>
      <c r="W76" s="23"/>
      <c r="X76" s="334"/>
      <c r="Y76" s="57"/>
      <c r="Z76" s="61"/>
      <c r="AA76" s="62"/>
      <c r="AB76" s="62"/>
      <c r="AC76" s="62"/>
      <c r="AD76" s="62"/>
      <c r="AE76" s="62"/>
      <c r="AF76" s="62"/>
      <c r="AG76" s="62"/>
      <c r="AH76" s="312" t="s">
        <v>0</v>
      </c>
      <c r="AI76" s="312"/>
      <c r="AJ76" s="312"/>
      <c r="AK76" s="312"/>
      <c r="AL76" s="312"/>
      <c r="AM76" s="312"/>
      <c r="AN76" s="312"/>
      <c r="AO76" s="312"/>
      <c r="AP76" s="312"/>
      <c r="AQ76" s="312"/>
      <c r="AR76" s="312"/>
      <c r="AS76" s="312"/>
      <c r="AT76" s="312"/>
      <c r="AU76" s="312"/>
      <c r="AV76" s="312"/>
      <c r="AW76" s="312"/>
      <c r="AX76" s="312"/>
      <c r="AY76" s="312"/>
      <c r="AZ76" s="312"/>
      <c r="BA76" s="312"/>
      <c r="BB76" s="312"/>
      <c r="BC76" s="312"/>
      <c r="BD76" s="312"/>
      <c r="BE76" s="312"/>
      <c r="BF76" s="312"/>
      <c r="BG76" s="312"/>
      <c r="BH76" s="312"/>
      <c r="BI76" s="312"/>
      <c r="BJ76" s="312"/>
      <c r="BK76" s="312"/>
      <c r="BL76" s="312"/>
      <c r="BM76" s="312"/>
      <c r="BN76" s="312"/>
      <c r="BO76" s="312"/>
      <c r="BP76" s="312"/>
      <c r="BQ76" s="312"/>
      <c r="BR76" s="312"/>
      <c r="BS76" s="312"/>
      <c r="BT76" s="312"/>
      <c r="BU76" s="312"/>
      <c r="BV76" s="312"/>
      <c r="BW76" s="312"/>
      <c r="BX76" s="312"/>
      <c r="BY76" s="312"/>
      <c r="BZ76" s="312"/>
      <c r="CA76" s="312"/>
      <c r="CB76" s="312"/>
      <c r="CC76" s="20"/>
      <c r="CD76" s="62"/>
      <c r="CE76" s="62"/>
      <c r="CF76" s="62"/>
      <c r="CG76" s="62"/>
      <c r="CH76" s="62"/>
      <c r="CI76" s="62"/>
      <c r="CJ76" s="63"/>
    </row>
    <row r="77" spans="1:88" ht="17.25" customHeight="1">
      <c r="A77" s="61"/>
      <c r="B77" s="62"/>
      <c r="C77" s="62"/>
      <c r="D77" s="62"/>
      <c r="E77" s="63"/>
      <c r="F77" s="61"/>
      <c r="G77" s="62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62"/>
      <c r="S77" s="63"/>
      <c r="T77" s="61"/>
      <c r="U77" s="292"/>
      <c r="V77" s="63"/>
      <c r="W77" s="62"/>
      <c r="X77" s="335"/>
      <c r="Y77" s="63"/>
      <c r="Z77" s="76"/>
      <c r="AA77" s="76">
        <v>1</v>
      </c>
      <c r="AB77" s="80">
        <v>2</v>
      </c>
      <c r="AC77" s="80">
        <v>3</v>
      </c>
      <c r="AD77" s="80">
        <v>4</v>
      </c>
      <c r="AE77" s="80">
        <v>5</v>
      </c>
      <c r="AF77" s="80">
        <v>6</v>
      </c>
      <c r="AG77" s="80">
        <v>7</v>
      </c>
      <c r="AH77" s="80">
        <v>8</v>
      </c>
      <c r="AI77" s="80">
        <v>9</v>
      </c>
      <c r="AJ77" s="80">
        <v>10</v>
      </c>
      <c r="AK77" s="80">
        <v>11</v>
      </c>
      <c r="AL77" s="80">
        <v>12</v>
      </c>
      <c r="AM77" s="80">
        <v>13</v>
      </c>
      <c r="AN77" s="80">
        <v>14</v>
      </c>
      <c r="AO77" s="80">
        <v>15</v>
      </c>
      <c r="AP77" s="80">
        <v>16</v>
      </c>
      <c r="AQ77" s="81">
        <v>17</v>
      </c>
      <c r="AR77" s="82">
        <v>18</v>
      </c>
      <c r="AS77" s="83">
        <v>19</v>
      </c>
      <c r="AT77" s="81">
        <v>20</v>
      </c>
      <c r="AU77" s="83">
        <v>21</v>
      </c>
      <c r="AV77" s="80">
        <v>22</v>
      </c>
      <c r="AW77" s="80">
        <v>23</v>
      </c>
      <c r="AX77" s="80">
        <v>24</v>
      </c>
      <c r="AY77" s="80">
        <v>25</v>
      </c>
      <c r="AZ77" s="80">
        <v>26</v>
      </c>
      <c r="BA77" s="80">
        <v>27</v>
      </c>
      <c r="BB77" s="80">
        <v>28</v>
      </c>
      <c r="BC77" s="80">
        <v>29</v>
      </c>
      <c r="BD77" s="80">
        <v>30</v>
      </c>
      <c r="BE77" s="80">
        <v>31</v>
      </c>
      <c r="BF77" s="80">
        <v>32</v>
      </c>
      <c r="BG77" s="80">
        <v>33</v>
      </c>
      <c r="BH77" s="80">
        <v>34</v>
      </c>
      <c r="BI77" s="80">
        <v>35</v>
      </c>
      <c r="BJ77" s="80">
        <v>36</v>
      </c>
      <c r="BK77" s="80">
        <v>37</v>
      </c>
      <c r="BL77" s="80">
        <v>38</v>
      </c>
      <c r="BM77" s="80">
        <v>39</v>
      </c>
      <c r="BN77" s="80">
        <v>40</v>
      </c>
      <c r="BO77" s="80">
        <v>41</v>
      </c>
      <c r="BP77" s="80">
        <v>42</v>
      </c>
      <c r="BQ77" s="80">
        <v>43</v>
      </c>
      <c r="BR77" s="80">
        <v>44</v>
      </c>
      <c r="BS77" s="79">
        <v>45</v>
      </c>
      <c r="BT77" s="65">
        <v>46</v>
      </c>
      <c r="BU77" s="83">
        <v>47</v>
      </c>
      <c r="BV77" s="83">
        <v>48</v>
      </c>
      <c r="BW77" s="83">
        <v>49</v>
      </c>
      <c r="BX77" s="83">
        <v>50</v>
      </c>
      <c r="BY77" s="83">
        <v>51</v>
      </c>
      <c r="BZ77" s="83">
        <v>52</v>
      </c>
      <c r="CA77" s="83"/>
      <c r="CB77" s="83"/>
      <c r="CC77" s="79"/>
      <c r="CD77" s="65"/>
      <c r="CE77" s="69"/>
      <c r="CF77" s="70"/>
      <c r="CG77" s="70"/>
      <c r="CH77" s="70"/>
      <c r="CI77" s="70"/>
      <c r="CJ77" s="71"/>
    </row>
    <row r="78" spans="1:88" s="97" customFormat="1" ht="12.75">
      <c r="A78" s="93"/>
      <c r="B78" s="94"/>
      <c r="C78" s="94"/>
      <c r="D78" s="94"/>
      <c r="E78" s="95"/>
      <c r="F78" s="348" t="s">
        <v>39</v>
      </c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8"/>
      <c r="T78" s="349">
        <f>T80+T82+T84+T86+T90</f>
        <v>378</v>
      </c>
      <c r="U78" s="350"/>
      <c r="V78" s="351"/>
      <c r="W78" s="183" t="s">
        <v>3</v>
      </c>
      <c r="X78" s="183"/>
      <c r="Y78" s="184"/>
      <c r="Z78" s="9"/>
      <c r="AA78" s="9"/>
      <c r="AB78" s="9"/>
      <c r="AC78" s="9"/>
      <c r="AD78" s="9"/>
      <c r="AE78" s="9"/>
      <c r="AF78" s="9"/>
      <c r="AG78" s="9"/>
      <c r="AH78" s="27"/>
      <c r="AI78" s="27"/>
      <c r="AJ78" s="159"/>
      <c r="AK78" s="9"/>
      <c r="AL78" s="9"/>
      <c r="AM78" s="9"/>
      <c r="AN78" s="27"/>
      <c r="AO78" s="27"/>
      <c r="AP78" s="27"/>
      <c r="AQ78" s="12"/>
      <c r="AR78" s="13"/>
      <c r="AS78" s="13"/>
      <c r="AT78" s="27"/>
      <c r="AU78" s="10"/>
      <c r="AV78" s="10"/>
      <c r="AW78" s="10"/>
      <c r="AX78" s="10"/>
      <c r="AY78" s="27"/>
      <c r="AZ78" s="159"/>
      <c r="BA78" s="159"/>
      <c r="BB78" s="159"/>
      <c r="BC78" s="157"/>
      <c r="BD78" s="157"/>
      <c r="BE78" s="157"/>
      <c r="BF78" s="157"/>
      <c r="BG78" s="157"/>
      <c r="BH78" s="157"/>
      <c r="BI78" s="157"/>
      <c r="BJ78" s="157"/>
      <c r="BK78" s="157"/>
      <c r="BL78" s="9"/>
      <c r="BM78" s="11"/>
      <c r="BN78" s="11"/>
      <c r="BO78" s="11"/>
      <c r="BP78" s="11"/>
      <c r="BQ78" s="96"/>
      <c r="BR78" s="41"/>
      <c r="BS78" s="41"/>
      <c r="BT78" s="42"/>
      <c r="BU78" s="13"/>
      <c r="BV78" s="13"/>
      <c r="BW78" s="13"/>
      <c r="BX78" s="13"/>
      <c r="BY78" s="13"/>
      <c r="BZ78" s="13"/>
      <c r="CA78" s="27"/>
      <c r="CB78" s="27"/>
      <c r="CC78" s="27"/>
      <c r="CD78" s="9"/>
      <c r="CE78" s="284">
        <f>SUM(Z78:AO78)</f>
        <v>0</v>
      </c>
      <c r="CF78" s="284"/>
      <c r="CG78" s="284">
        <f>SUM(AT78:BL78)</f>
        <v>0</v>
      </c>
      <c r="CH78" s="284"/>
      <c r="CI78" s="284">
        <f aca="true" t="shared" si="2" ref="CI78:CI110">CE78+CG78</f>
        <v>0</v>
      </c>
      <c r="CJ78" s="284"/>
    </row>
    <row r="79" spans="1:88" s="97" customFormat="1" ht="12.75">
      <c r="A79" s="221" t="s">
        <v>38</v>
      </c>
      <c r="B79" s="222"/>
      <c r="C79" s="222"/>
      <c r="D79" s="222"/>
      <c r="E79" s="223"/>
      <c r="F79" s="299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1"/>
      <c r="T79" s="182">
        <f>90:90+T81+T83+T85+T87+T91</f>
        <v>58</v>
      </c>
      <c r="U79" s="183"/>
      <c r="V79" s="184"/>
      <c r="W79" s="233" t="s">
        <v>4</v>
      </c>
      <c r="X79" s="233"/>
      <c r="Y79" s="234"/>
      <c r="Z79" s="14"/>
      <c r="AA79" s="14"/>
      <c r="AB79" s="14"/>
      <c r="AC79" s="14"/>
      <c r="AD79" s="14"/>
      <c r="AE79" s="14"/>
      <c r="AF79" s="14"/>
      <c r="AG79" s="14"/>
      <c r="AH79" s="28"/>
      <c r="AI79" s="28"/>
      <c r="AJ79" s="143"/>
      <c r="AK79" s="14"/>
      <c r="AL79" s="14"/>
      <c r="AM79" s="14"/>
      <c r="AN79" s="28"/>
      <c r="AO79" s="28"/>
      <c r="AP79" s="28"/>
      <c r="AQ79" s="17"/>
      <c r="AR79" s="18"/>
      <c r="AS79" s="18"/>
      <c r="AT79" s="28"/>
      <c r="AU79" s="15"/>
      <c r="AV79" s="15"/>
      <c r="AW79" s="15"/>
      <c r="AX79" s="15"/>
      <c r="AY79" s="28"/>
      <c r="AZ79" s="28"/>
      <c r="BA79" s="28"/>
      <c r="BB79" s="28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6"/>
      <c r="BN79" s="16"/>
      <c r="BO79" s="16"/>
      <c r="BP79" s="16"/>
      <c r="BQ79" s="98"/>
      <c r="BR79" s="40"/>
      <c r="BS79" s="40"/>
      <c r="BT79" s="40"/>
      <c r="BU79" s="18"/>
      <c r="BV79" s="18"/>
      <c r="BW79" s="18"/>
      <c r="BX79" s="18"/>
      <c r="BY79" s="18"/>
      <c r="BZ79" s="18"/>
      <c r="CA79" s="28"/>
      <c r="CB79" s="28"/>
      <c r="CC79" s="28"/>
      <c r="CD79" s="14"/>
      <c r="CE79" s="284">
        <f>SUM(Z79:AO79)</f>
        <v>0</v>
      </c>
      <c r="CF79" s="284"/>
      <c r="CG79" s="284">
        <f>SUM(AT79:BL79)</f>
        <v>0</v>
      </c>
      <c r="CH79" s="284"/>
      <c r="CI79" s="284">
        <f t="shared" si="2"/>
        <v>0</v>
      </c>
      <c r="CJ79" s="284"/>
    </row>
    <row r="80" spans="1:88" s="97" customFormat="1" ht="12.75">
      <c r="A80" s="93"/>
      <c r="B80" s="94"/>
      <c r="C80" s="94"/>
      <c r="D80" s="94"/>
      <c r="E80" s="95"/>
      <c r="F80" s="189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1"/>
      <c r="T80" s="189">
        <v>51</v>
      </c>
      <c r="U80" s="190"/>
      <c r="V80" s="191"/>
      <c r="W80" s="183" t="s">
        <v>3</v>
      </c>
      <c r="X80" s="183"/>
      <c r="Y80" s="184"/>
      <c r="Z80" s="9"/>
      <c r="AA80" s="9"/>
      <c r="AB80" s="9"/>
      <c r="AC80" s="9"/>
      <c r="AD80" s="9"/>
      <c r="AE80" s="9"/>
      <c r="AF80" s="9"/>
      <c r="AG80" s="9"/>
      <c r="AH80" s="27"/>
      <c r="AI80" s="27"/>
      <c r="AJ80" s="27"/>
      <c r="AK80" s="9"/>
      <c r="AL80" s="9"/>
      <c r="AM80" s="9"/>
      <c r="AN80" s="27"/>
      <c r="AO80" s="27"/>
      <c r="AP80" s="27"/>
      <c r="AQ80" s="12"/>
      <c r="AR80" s="13"/>
      <c r="AS80" s="13"/>
      <c r="AT80" s="27">
        <v>3</v>
      </c>
      <c r="AU80" s="10">
        <v>3</v>
      </c>
      <c r="AV80" s="10">
        <v>3</v>
      </c>
      <c r="AW80" s="10">
        <v>3</v>
      </c>
      <c r="AX80" s="10">
        <v>3</v>
      </c>
      <c r="AY80" s="27">
        <v>3</v>
      </c>
      <c r="AZ80" s="27">
        <v>3</v>
      </c>
      <c r="BA80" s="27">
        <v>3</v>
      </c>
      <c r="BB80" s="27">
        <v>3</v>
      </c>
      <c r="BC80" s="9">
        <v>3</v>
      </c>
      <c r="BD80" s="9">
        <v>3</v>
      </c>
      <c r="BE80" s="9">
        <v>3</v>
      </c>
      <c r="BF80" s="9">
        <v>3</v>
      </c>
      <c r="BG80" s="9">
        <v>3</v>
      </c>
      <c r="BH80" s="9">
        <v>3</v>
      </c>
      <c r="BI80" s="9">
        <v>3</v>
      </c>
      <c r="BJ80" s="9">
        <v>3</v>
      </c>
      <c r="BK80" s="9">
        <v>3</v>
      </c>
      <c r="BL80" s="9">
        <v>3</v>
      </c>
      <c r="BM80" s="11"/>
      <c r="BN80" s="11"/>
      <c r="BO80" s="11"/>
      <c r="BP80" s="11"/>
      <c r="BQ80" s="96"/>
      <c r="BR80" s="41"/>
      <c r="BS80" s="41"/>
      <c r="BT80" s="42"/>
      <c r="BU80" s="13"/>
      <c r="BV80" s="13"/>
      <c r="BW80" s="13"/>
      <c r="BX80" s="13"/>
      <c r="BY80" s="13"/>
      <c r="BZ80" s="13"/>
      <c r="CA80" s="27"/>
      <c r="CB80" s="27"/>
      <c r="CC80" s="27"/>
      <c r="CD80" s="9"/>
      <c r="CE80" s="284">
        <f>AA80+AB80+AC80+AD80+AE80+AF80+AG80+AH80+AI80+AJ80+AK80+AL80+AM80+AN80+AO80+AP80+AQ80</f>
        <v>0</v>
      </c>
      <c r="CF80" s="284"/>
      <c r="CG80" s="284">
        <f>AT80+AU80+AV80+AW80+AX80+AY80+AZ80+BA80+BB80+BC80+BD80+BE80+BF80+BG80+BH80+BI80+BJ80+BK80+BL80</f>
        <v>57</v>
      </c>
      <c r="CH80" s="284"/>
      <c r="CI80" s="284">
        <f>CE80+CG80</f>
        <v>57</v>
      </c>
      <c r="CJ80" s="284"/>
    </row>
    <row r="81" spans="1:88" s="97" customFormat="1" ht="12.75">
      <c r="A81" s="182" t="s">
        <v>26</v>
      </c>
      <c r="B81" s="183"/>
      <c r="C81" s="183"/>
      <c r="D81" s="183"/>
      <c r="E81" s="184"/>
      <c r="F81" s="182" t="s">
        <v>27</v>
      </c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4"/>
      <c r="T81" s="182">
        <v>6</v>
      </c>
      <c r="U81" s="183"/>
      <c r="V81" s="184"/>
      <c r="W81" s="233" t="s">
        <v>4</v>
      </c>
      <c r="X81" s="233"/>
      <c r="Y81" s="234"/>
      <c r="Z81" s="14"/>
      <c r="AA81" s="14"/>
      <c r="AB81" s="14"/>
      <c r="AC81" s="14"/>
      <c r="AD81" s="14"/>
      <c r="AE81" s="14"/>
      <c r="AF81" s="14"/>
      <c r="AG81" s="14"/>
      <c r="AH81" s="28"/>
      <c r="AI81" s="28"/>
      <c r="AJ81" s="28"/>
      <c r="AK81" s="14"/>
      <c r="AL81" s="14"/>
      <c r="AM81" s="14"/>
      <c r="AN81" s="28"/>
      <c r="AO81" s="28"/>
      <c r="AP81" s="28"/>
      <c r="AQ81" s="17"/>
      <c r="AR81" s="18"/>
      <c r="AS81" s="18"/>
      <c r="AT81" s="28">
        <v>1</v>
      </c>
      <c r="AU81" s="28"/>
      <c r="AV81" s="15">
        <v>1</v>
      </c>
      <c r="AW81" s="15"/>
      <c r="AX81" s="28">
        <v>1</v>
      </c>
      <c r="AY81" s="28"/>
      <c r="AZ81" s="28">
        <v>1</v>
      </c>
      <c r="BA81" s="28"/>
      <c r="BB81" s="15">
        <v>1</v>
      </c>
      <c r="BC81" s="15"/>
      <c r="BD81" s="28">
        <v>1</v>
      </c>
      <c r="BE81" s="28"/>
      <c r="BF81" s="28"/>
      <c r="BG81" s="28"/>
      <c r="BH81" s="15"/>
      <c r="BI81" s="15"/>
      <c r="BJ81" s="28"/>
      <c r="BK81" s="28"/>
      <c r="BL81" s="14"/>
      <c r="BM81" s="16"/>
      <c r="BN81" s="16"/>
      <c r="BO81" s="16"/>
      <c r="BP81" s="16"/>
      <c r="BQ81" s="98"/>
      <c r="BR81" s="40"/>
      <c r="BS81" s="40"/>
      <c r="BT81" s="40"/>
      <c r="BU81" s="18"/>
      <c r="BV81" s="18"/>
      <c r="BW81" s="18"/>
      <c r="BX81" s="18"/>
      <c r="BY81" s="18"/>
      <c r="BZ81" s="18"/>
      <c r="CA81" s="28"/>
      <c r="CB81" s="28"/>
      <c r="CC81" s="28"/>
      <c r="CD81" s="14"/>
      <c r="CE81" s="284">
        <f aca="true" t="shared" si="3" ref="CE81:CE91">AA81+AB81+AC81+AD81+AE81+AF81+AG81+AH81+AI81+AJ81+AK81+AL81+AM81+AN81+AO81+AP81+AQ81</f>
        <v>0</v>
      </c>
      <c r="CF81" s="284"/>
      <c r="CG81" s="284">
        <f>AT81+AU81+AV81+AW81+AX81+AY81+AZ81+BA81+BB81+BC81+BD81+BE81+BF81+BG81+BH81+BI81+BJ81+BK81+BL81</f>
        <v>6</v>
      </c>
      <c r="CH81" s="284"/>
      <c r="CI81" s="284">
        <f t="shared" si="2"/>
        <v>6</v>
      </c>
      <c r="CJ81" s="284"/>
    </row>
    <row r="82" spans="1:88" s="97" customFormat="1" ht="12.75">
      <c r="A82" s="93"/>
      <c r="B82" s="94"/>
      <c r="C82" s="94"/>
      <c r="D82" s="94"/>
      <c r="E82" s="95"/>
      <c r="F82" s="189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1"/>
      <c r="T82" s="189">
        <v>44</v>
      </c>
      <c r="U82" s="190"/>
      <c r="V82" s="191"/>
      <c r="W82" s="183" t="s">
        <v>3</v>
      </c>
      <c r="X82" s="183"/>
      <c r="Y82" s="184"/>
      <c r="Z82" s="9"/>
      <c r="AA82" s="9">
        <v>3</v>
      </c>
      <c r="AB82" s="9">
        <v>3</v>
      </c>
      <c r="AC82" s="9">
        <v>3</v>
      </c>
      <c r="AD82" s="9">
        <v>3</v>
      </c>
      <c r="AE82" s="9">
        <v>3</v>
      </c>
      <c r="AF82" s="9">
        <v>3</v>
      </c>
      <c r="AG82" s="9">
        <v>3</v>
      </c>
      <c r="AH82" s="27">
        <v>3</v>
      </c>
      <c r="AI82" s="27">
        <v>3</v>
      </c>
      <c r="AJ82" s="27">
        <v>3</v>
      </c>
      <c r="AK82" s="9">
        <v>3</v>
      </c>
      <c r="AL82" s="9">
        <v>3</v>
      </c>
      <c r="AM82" s="9">
        <v>3</v>
      </c>
      <c r="AN82" s="27">
        <v>3</v>
      </c>
      <c r="AO82" s="27">
        <v>3</v>
      </c>
      <c r="AP82" s="27">
        <v>3</v>
      </c>
      <c r="AQ82" s="12"/>
      <c r="AR82" s="18"/>
      <c r="AS82" s="13"/>
      <c r="AT82" s="27"/>
      <c r="AU82" s="10"/>
      <c r="AV82" s="10"/>
      <c r="AW82" s="10"/>
      <c r="AX82" s="10"/>
      <c r="AY82" s="27"/>
      <c r="AZ82" s="27"/>
      <c r="BA82" s="27"/>
      <c r="BB82" s="27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11"/>
      <c r="BN82" s="11"/>
      <c r="BO82" s="11"/>
      <c r="BP82" s="11"/>
      <c r="BQ82" s="96"/>
      <c r="BR82" s="41"/>
      <c r="BS82" s="41"/>
      <c r="BT82" s="42"/>
      <c r="BU82" s="13"/>
      <c r="BV82" s="13"/>
      <c r="BW82" s="13"/>
      <c r="BX82" s="13"/>
      <c r="BY82" s="13"/>
      <c r="BZ82" s="13"/>
      <c r="CA82" s="27"/>
      <c r="CB82" s="27"/>
      <c r="CC82" s="27"/>
      <c r="CD82" s="9"/>
      <c r="CE82" s="284">
        <f>AA82+AB82+AC82+AD82+AE82+AF82+AG82+AH82+AI82+AJ82+AK82+AL82+AM82+AN82+AO82+AP82</f>
        <v>48</v>
      </c>
      <c r="CF82" s="284"/>
      <c r="CG82" s="284">
        <f>AU82+AV82+AW82+AY82+AZ82+BC82+BD82+BE82+BF82+BH82+BI82+BJ82+BK82+BL82+BG82+BB82+BA82+AX82+AT82</f>
        <v>0</v>
      </c>
      <c r="CH82" s="284"/>
      <c r="CI82" s="284">
        <f>CE82+CG82</f>
        <v>48</v>
      </c>
      <c r="CJ82" s="284"/>
    </row>
    <row r="83" spans="1:88" s="97" customFormat="1" ht="12.75">
      <c r="A83" s="182" t="s">
        <v>15</v>
      </c>
      <c r="B83" s="183"/>
      <c r="C83" s="183"/>
      <c r="D83" s="183"/>
      <c r="E83" s="184"/>
      <c r="F83" s="182" t="s">
        <v>9</v>
      </c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4"/>
      <c r="T83" s="182">
        <v>4</v>
      </c>
      <c r="U83" s="183"/>
      <c r="V83" s="184"/>
      <c r="W83" s="233" t="s">
        <v>4</v>
      </c>
      <c r="X83" s="233"/>
      <c r="Y83" s="234"/>
      <c r="Z83" s="14"/>
      <c r="AA83" s="14">
        <v>1</v>
      </c>
      <c r="AB83" s="14"/>
      <c r="AC83" s="14"/>
      <c r="AD83" s="14"/>
      <c r="AE83" s="14"/>
      <c r="AF83" s="14"/>
      <c r="AG83" s="14">
        <v>1</v>
      </c>
      <c r="AH83" s="28"/>
      <c r="AI83" s="28">
        <v>1</v>
      </c>
      <c r="AJ83" s="28"/>
      <c r="AK83" s="14">
        <v>1</v>
      </c>
      <c r="AL83" s="14"/>
      <c r="AM83" s="14"/>
      <c r="AN83" s="28"/>
      <c r="AO83" s="28"/>
      <c r="AP83" s="28"/>
      <c r="AQ83" s="17"/>
      <c r="AR83" s="18"/>
      <c r="AS83" s="18"/>
      <c r="AT83" s="28"/>
      <c r="AU83" s="15"/>
      <c r="AV83" s="15"/>
      <c r="AW83" s="15"/>
      <c r="AX83" s="15"/>
      <c r="AY83" s="28"/>
      <c r="AZ83" s="28"/>
      <c r="BA83" s="28"/>
      <c r="BB83" s="28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6"/>
      <c r="BN83" s="16"/>
      <c r="BO83" s="16"/>
      <c r="BP83" s="16"/>
      <c r="BQ83" s="98"/>
      <c r="BR83" s="40"/>
      <c r="BS83" s="40"/>
      <c r="BT83" s="40"/>
      <c r="BU83" s="18"/>
      <c r="BV83" s="18"/>
      <c r="BW83" s="18"/>
      <c r="BX83" s="18"/>
      <c r="BY83" s="18"/>
      <c r="BZ83" s="18"/>
      <c r="CA83" s="28"/>
      <c r="CB83" s="28"/>
      <c r="CC83" s="28"/>
      <c r="CD83" s="14"/>
      <c r="CE83" s="284">
        <f>AA83+AB83+AC83+AD83+AE83+AF83+AG83+AH83+AI83+AJ83+AK83+AL83+AM83+AN83+AO83+AP83</f>
        <v>4</v>
      </c>
      <c r="CF83" s="284"/>
      <c r="CG83" s="284">
        <f>AU83+AV83+AW83+AY83+AZ83+BC83+BD83+BE83+BF83+BH83+BI83+BJ83+BK83+BL83+BB83+BA83+BG83+AT83+AX83</f>
        <v>0</v>
      </c>
      <c r="CH83" s="284"/>
      <c r="CI83" s="284">
        <f t="shared" si="2"/>
        <v>4</v>
      </c>
      <c r="CJ83" s="284"/>
    </row>
    <row r="84" spans="1:88" s="97" customFormat="1" ht="15" customHeight="1">
      <c r="A84" s="93"/>
      <c r="B84" s="94"/>
      <c r="C84" s="94"/>
      <c r="D84" s="94"/>
      <c r="E84" s="95"/>
      <c r="F84" s="176" t="s">
        <v>185</v>
      </c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8"/>
      <c r="T84" s="189">
        <v>75</v>
      </c>
      <c r="U84" s="190"/>
      <c r="V84" s="191"/>
      <c r="W84" s="183" t="s">
        <v>3</v>
      </c>
      <c r="X84" s="183"/>
      <c r="Y84" s="184"/>
      <c r="Z84" s="9"/>
      <c r="AA84" s="9">
        <v>2</v>
      </c>
      <c r="AB84" s="9">
        <v>2</v>
      </c>
      <c r="AC84" s="9">
        <v>2</v>
      </c>
      <c r="AD84" s="9">
        <v>2</v>
      </c>
      <c r="AE84" s="9">
        <v>2</v>
      </c>
      <c r="AF84" s="9">
        <v>2</v>
      </c>
      <c r="AG84" s="9">
        <v>2</v>
      </c>
      <c r="AH84" s="27">
        <v>2</v>
      </c>
      <c r="AI84" s="27">
        <v>2</v>
      </c>
      <c r="AJ84" s="27">
        <v>2</v>
      </c>
      <c r="AK84" s="9">
        <v>2</v>
      </c>
      <c r="AL84" s="9">
        <v>2</v>
      </c>
      <c r="AM84" s="9">
        <v>2</v>
      </c>
      <c r="AN84" s="27">
        <v>2</v>
      </c>
      <c r="AO84" s="27">
        <v>2</v>
      </c>
      <c r="AP84" s="27">
        <v>2</v>
      </c>
      <c r="AQ84" s="12"/>
      <c r="AR84" s="13"/>
      <c r="AS84" s="13"/>
      <c r="AT84" s="27">
        <v>1</v>
      </c>
      <c r="AU84" s="10">
        <v>1</v>
      </c>
      <c r="AV84" s="10">
        <v>1</v>
      </c>
      <c r="AW84" s="10">
        <v>1</v>
      </c>
      <c r="AX84" s="10">
        <v>1</v>
      </c>
      <c r="AY84" s="27">
        <v>1</v>
      </c>
      <c r="AZ84" s="27">
        <v>1</v>
      </c>
      <c r="BA84" s="27">
        <v>1</v>
      </c>
      <c r="BB84" s="27">
        <v>1</v>
      </c>
      <c r="BC84" s="9">
        <v>1</v>
      </c>
      <c r="BD84" s="9">
        <v>1</v>
      </c>
      <c r="BE84" s="9">
        <v>1</v>
      </c>
      <c r="BF84" s="9">
        <v>1</v>
      </c>
      <c r="BG84" s="9">
        <v>1</v>
      </c>
      <c r="BH84" s="9">
        <v>1</v>
      </c>
      <c r="BI84" s="9">
        <v>1</v>
      </c>
      <c r="BJ84" s="9">
        <v>1</v>
      </c>
      <c r="BK84" s="9">
        <v>1</v>
      </c>
      <c r="BL84" s="9">
        <v>1</v>
      </c>
      <c r="BM84" s="11"/>
      <c r="BN84" s="11"/>
      <c r="BO84" s="11"/>
      <c r="BP84" s="11"/>
      <c r="BQ84" s="96"/>
      <c r="BR84" s="41"/>
      <c r="BS84" s="41"/>
      <c r="BT84" s="42"/>
      <c r="BU84" s="13"/>
      <c r="BV84" s="13"/>
      <c r="BW84" s="13"/>
      <c r="BX84" s="13"/>
      <c r="BY84" s="13"/>
      <c r="BZ84" s="13"/>
      <c r="CA84" s="27"/>
      <c r="CB84" s="27"/>
      <c r="CC84" s="27"/>
      <c r="CD84" s="9"/>
      <c r="CE84" s="284">
        <f>AA84+AB84+AC84+AD84+AE84+AF84+AG84+AH84+AI84+AJ84+AK84+AL84+AM84+AN84+AO84+AP84</f>
        <v>32</v>
      </c>
      <c r="CF84" s="284"/>
      <c r="CG84" s="284">
        <f>SUM(AT84:BL84)</f>
        <v>19</v>
      </c>
      <c r="CH84" s="284"/>
      <c r="CI84" s="284">
        <f t="shared" si="2"/>
        <v>51</v>
      </c>
      <c r="CJ84" s="284"/>
    </row>
    <row r="85" spans="1:88" s="97" customFormat="1" ht="12.75">
      <c r="A85" s="182" t="s">
        <v>16</v>
      </c>
      <c r="B85" s="183"/>
      <c r="C85" s="183"/>
      <c r="D85" s="183"/>
      <c r="E85" s="184"/>
      <c r="F85" s="179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1"/>
      <c r="T85" s="182"/>
      <c r="U85" s="183"/>
      <c r="V85" s="184"/>
      <c r="W85" s="233" t="s">
        <v>4</v>
      </c>
      <c r="X85" s="233"/>
      <c r="Y85" s="234"/>
      <c r="Z85" s="14"/>
      <c r="AA85" s="14"/>
      <c r="AB85" s="14"/>
      <c r="AC85" s="14"/>
      <c r="AD85" s="14"/>
      <c r="AE85" s="14"/>
      <c r="AF85" s="14"/>
      <c r="AG85" s="14"/>
      <c r="AH85" s="28"/>
      <c r="AI85" s="28"/>
      <c r="AJ85" s="28"/>
      <c r="AK85" s="14"/>
      <c r="AL85" s="14"/>
      <c r="AM85" s="14"/>
      <c r="AN85" s="28"/>
      <c r="AO85" s="28"/>
      <c r="AP85" s="28"/>
      <c r="AQ85" s="17"/>
      <c r="AR85" s="18"/>
      <c r="AS85" s="18"/>
      <c r="AT85" s="28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99"/>
      <c r="BN85" s="99"/>
      <c r="BO85" s="99"/>
      <c r="BP85" s="99"/>
      <c r="BQ85" s="98"/>
      <c r="BR85" s="40"/>
      <c r="BS85" s="40"/>
      <c r="BT85" s="40"/>
      <c r="BU85" s="18"/>
      <c r="BV85" s="18"/>
      <c r="BW85" s="18"/>
      <c r="BX85" s="18"/>
      <c r="BY85" s="18"/>
      <c r="BZ85" s="18"/>
      <c r="CA85" s="28"/>
      <c r="CB85" s="28"/>
      <c r="CC85" s="28"/>
      <c r="CD85" s="14"/>
      <c r="CE85" s="284">
        <f>AA85+AB85+AC85+AD85+AE85+AF85+AG85+AH85+AI85+AJ85+AK85+AL85+AM85+AN85+AO85+AP85</f>
        <v>0</v>
      </c>
      <c r="CF85" s="284"/>
      <c r="CG85" s="284">
        <f>SUM(AT85:BK85)</f>
        <v>0</v>
      </c>
      <c r="CH85" s="284"/>
      <c r="CI85" s="284">
        <f t="shared" si="2"/>
        <v>0</v>
      </c>
      <c r="CJ85" s="284"/>
    </row>
    <row r="86" spans="1:88" s="97" customFormat="1" ht="12.75">
      <c r="A86" s="93"/>
      <c r="B86" s="94"/>
      <c r="C86" s="94"/>
      <c r="D86" s="94"/>
      <c r="E86" s="95"/>
      <c r="F86" s="189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1"/>
      <c r="T86" s="189">
        <v>160</v>
      </c>
      <c r="U86" s="190"/>
      <c r="V86" s="191"/>
      <c r="W86" s="183" t="s">
        <v>3</v>
      </c>
      <c r="X86" s="183"/>
      <c r="Y86" s="184"/>
      <c r="Z86" s="9"/>
      <c r="AA86" s="9">
        <v>3</v>
      </c>
      <c r="AB86" s="9">
        <v>3</v>
      </c>
      <c r="AC86" s="9">
        <v>3</v>
      </c>
      <c r="AD86" s="9">
        <v>3</v>
      </c>
      <c r="AE86" s="9">
        <v>3</v>
      </c>
      <c r="AF86" s="9">
        <v>3</v>
      </c>
      <c r="AG86" s="9">
        <v>3</v>
      </c>
      <c r="AH86" s="27">
        <v>3</v>
      </c>
      <c r="AI86" s="27">
        <v>3</v>
      </c>
      <c r="AJ86" s="27">
        <v>3</v>
      </c>
      <c r="AK86" s="9">
        <v>3</v>
      </c>
      <c r="AL86" s="9">
        <v>3</v>
      </c>
      <c r="AM86" s="9">
        <v>3</v>
      </c>
      <c r="AN86" s="27">
        <v>3</v>
      </c>
      <c r="AO86" s="27">
        <v>3</v>
      </c>
      <c r="AP86" s="27">
        <v>3</v>
      </c>
      <c r="AQ86" s="12"/>
      <c r="AR86" s="13"/>
      <c r="AS86" s="13"/>
      <c r="AT86" s="27">
        <v>3</v>
      </c>
      <c r="AU86" s="10">
        <v>3</v>
      </c>
      <c r="AV86" s="10">
        <v>3</v>
      </c>
      <c r="AW86" s="10">
        <v>3</v>
      </c>
      <c r="AX86" s="10">
        <v>3</v>
      </c>
      <c r="AY86" s="27">
        <v>3</v>
      </c>
      <c r="AZ86" s="27">
        <v>3</v>
      </c>
      <c r="BA86" s="27">
        <v>3</v>
      </c>
      <c r="BB86" s="27">
        <v>3</v>
      </c>
      <c r="BC86" s="9">
        <v>3</v>
      </c>
      <c r="BD86" s="9">
        <v>3</v>
      </c>
      <c r="BE86" s="9">
        <v>3</v>
      </c>
      <c r="BF86" s="9">
        <v>3</v>
      </c>
      <c r="BG86" s="9">
        <v>3</v>
      </c>
      <c r="BH86" s="9">
        <v>3</v>
      </c>
      <c r="BI86" s="9">
        <v>3</v>
      </c>
      <c r="BJ86" s="9">
        <v>3</v>
      </c>
      <c r="BK86" s="9">
        <v>3</v>
      </c>
      <c r="BL86" s="9">
        <v>3</v>
      </c>
      <c r="BM86" s="11"/>
      <c r="BN86" s="11"/>
      <c r="BO86" s="11"/>
      <c r="BP86" s="11"/>
      <c r="BQ86" s="96"/>
      <c r="BR86" s="41"/>
      <c r="BS86" s="41"/>
      <c r="BT86" s="42"/>
      <c r="BU86" s="13"/>
      <c r="BV86" s="13"/>
      <c r="BW86" s="13"/>
      <c r="BX86" s="13"/>
      <c r="BY86" s="13"/>
      <c r="BZ86" s="13"/>
      <c r="CA86" s="27"/>
      <c r="CB86" s="27"/>
      <c r="CC86" s="27"/>
      <c r="CD86" s="9"/>
      <c r="CE86" s="284">
        <f t="shared" si="3"/>
        <v>48</v>
      </c>
      <c r="CF86" s="284"/>
      <c r="CG86" s="284">
        <f>SUM(AT86:BL86)</f>
        <v>57</v>
      </c>
      <c r="CH86" s="284"/>
      <c r="CI86" s="284">
        <f t="shared" si="2"/>
        <v>105</v>
      </c>
      <c r="CJ86" s="284"/>
    </row>
    <row r="87" spans="1:88" s="97" customFormat="1" ht="12.75">
      <c r="A87" s="182" t="s">
        <v>17</v>
      </c>
      <c r="B87" s="183"/>
      <c r="C87" s="183"/>
      <c r="D87" s="183"/>
      <c r="E87" s="184"/>
      <c r="F87" s="182" t="s">
        <v>40</v>
      </c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4"/>
      <c r="T87" s="182"/>
      <c r="U87" s="183"/>
      <c r="V87" s="184"/>
      <c r="W87" s="233" t="s">
        <v>4</v>
      </c>
      <c r="X87" s="233"/>
      <c r="Y87" s="234"/>
      <c r="Z87" s="14"/>
      <c r="AA87" s="9">
        <v>2</v>
      </c>
      <c r="AB87" s="9">
        <v>2</v>
      </c>
      <c r="AC87" s="9">
        <v>2</v>
      </c>
      <c r="AD87" s="9">
        <v>2</v>
      </c>
      <c r="AE87" s="9">
        <v>2</v>
      </c>
      <c r="AF87" s="9">
        <v>2</v>
      </c>
      <c r="AG87" s="9">
        <v>2</v>
      </c>
      <c r="AH87" s="27">
        <v>2</v>
      </c>
      <c r="AI87" s="27">
        <v>2</v>
      </c>
      <c r="AJ87" s="27">
        <v>2</v>
      </c>
      <c r="AK87" s="9">
        <v>2</v>
      </c>
      <c r="AL87" s="9">
        <v>2</v>
      </c>
      <c r="AM87" s="9">
        <v>2</v>
      </c>
      <c r="AN87" s="27">
        <v>2</v>
      </c>
      <c r="AO87" s="27">
        <v>2</v>
      </c>
      <c r="AP87" s="27">
        <v>2</v>
      </c>
      <c r="AQ87" s="17"/>
      <c r="AR87" s="18"/>
      <c r="AS87" s="18"/>
      <c r="AT87" s="27">
        <v>2</v>
      </c>
      <c r="AU87" s="10">
        <v>2</v>
      </c>
      <c r="AV87" s="10">
        <v>2</v>
      </c>
      <c r="AW87" s="10">
        <v>2</v>
      </c>
      <c r="AX87" s="10">
        <v>2</v>
      </c>
      <c r="AY87" s="27">
        <v>2</v>
      </c>
      <c r="AZ87" s="27">
        <v>2</v>
      </c>
      <c r="BA87" s="27">
        <v>2</v>
      </c>
      <c r="BB87" s="27">
        <v>2</v>
      </c>
      <c r="BC87" s="9">
        <v>2</v>
      </c>
      <c r="BD87" s="9">
        <v>2</v>
      </c>
      <c r="BE87" s="9">
        <v>2</v>
      </c>
      <c r="BF87" s="9">
        <v>2</v>
      </c>
      <c r="BG87" s="9">
        <v>2</v>
      </c>
      <c r="BH87" s="9">
        <v>2</v>
      </c>
      <c r="BI87" s="9">
        <v>2</v>
      </c>
      <c r="BJ87" s="9">
        <v>2</v>
      </c>
      <c r="BK87" s="9">
        <v>2</v>
      </c>
      <c r="BL87" s="9">
        <v>2</v>
      </c>
      <c r="BM87" s="16"/>
      <c r="BN87" s="16"/>
      <c r="BO87" s="16"/>
      <c r="BP87" s="16"/>
      <c r="BQ87" s="98"/>
      <c r="BR87" s="40"/>
      <c r="BS87" s="40"/>
      <c r="BT87" s="100"/>
      <c r="BU87" s="18"/>
      <c r="BV87" s="18"/>
      <c r="BW87" s="18"/>
      <c r="BX87" s="18"/>
      <c r="BY87" s="18"/>
      <c r="BZ87" s="18"/>
      <c r="CA87" s="28"/>
      <c r="CB87" s="28"/>
      <c r="CC87" s="28"/>
      <c r="CD87" s="14"/>
      <c r="CE87" s="284">
        <f t="shared" si="3"/>
        <v>32</v>
      </c>
      <c r="CF87" s="284"/>
      <c r="CG87" s="284">
        <f>SUM(AT87:BL87)</f>
        <v>38</v>
      </c>
      <c r="CH87" s="284"/>
      <c r="CI87" s="284">
        <f t="shared" si="2"/>
        <v>70</v>
      </c>
      <c r="CJ87" s="284"/>
    </row>
    <row r="88" spans="1:88" s="97" customFormat="1" ht="12.75">
      <c r="A88" s="189" t="s">
        <v>25</v>
      </c>
      <c r="B88" s="190"/>
      <c r="C88" s="190"/>
      <c r="D88" s="190"/>
      <c r="E88" s="191"/>
      <c r="F88" s="189" t="s">
        <v>186</v>
      </c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1"/>
      <c r="T88" s="189">
        <v>32</v>
      </c>
      <c r="U88" s="190"/>
      <c r="V88" s="191"/>
      <c r="W88" s="232" t="s">
        <v>3</v>
      </c>
      <c r="X88" s="233"/>
      <c r="Y88" s="234"/>
      <c r="Z88" s="9"/>
      <c r="AA88" s="9">
        <v>2</v>
      </c>
      <c r="AB88" s="9">
        <v>2</v>
      </c>
      <c r="AC88" s="9">
        <v>2</v>
      </c>
      <c r="AD88" s="9">
        <v>2</v>
      </c>
      <c r="AE88" s="9">
        <v>2</v>
      </c>
      <c r="AF88" s="9">
        <v>2</v>
      </c>
      <c r="AG88" s="9">
        <v>2</v>
      </c>
      <c r="AH88" s="27">
        <v>2</v>
      </c>
      <c r="AI88" s="27">
        <v>2</v>
      </c>
      <c r="AJ88" s="27">
        <v>2</v>
      </c>
      <c r="AK88" s="9">
        <v>2</v>
      </c>
      <c r="AL88" s="9">
        <v>2</v>
      </c>
      <c r="AM88" s="9">
        <v>2</v>
      </c>
      <c r="AN88" s="27">
        <v>2</v>
      </c>
      <c r="AO88" s="27">
        <v>2</v>
      </c>
      <c r="AP88" s="27">
        <v>2</v>
      </c>
      <c r="AQ88" s="12"/>
      <c r="AR88" s="13"/>
      <c r="AS88" s="13"/>
      <c r="AT88" s="27"/>
      <c r="AU88" s="10"/>
      <c r="AV88" s="10"/>
      <c r="AW88" s="10"/>
      <c r="AX88" s="10"/>
      <c r="AY88" s="27"/>
      <c r="AZ88" s="27"/>
      <c r="BA88" s="27"/>
      <c r="BB88" s="27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11"/>
      <c r="BN88" s="11"/>
      <c r="BO88" s="11"/>
      <c r="BP88" s="11"/>
      <c r="BQ88" s="96"/>
      <c r="BR88" s="41"/>
      <c r="BS88" s="41"/>
      <c r="BT88" s="174"/>
      <c r="BU88" s="13"/>
      <c r="BV88" s="13"/>
      <c r="BW88" s="13"/>
      <c r="BX88" s="13"/>
      <c r="BY88" s="13"/>
      <c r="BZ88" s="13"/>
      <c r="CA88" s="27"/>
      <c r="CB88" s="27"/>
      <c r="CC88" s="27"/>
      <c r="CD88" s="9"/>
      <c r="CE88" s="232">
        <v>32</v>
      </c>
      <c r="CF88" s="234"/>
      <c r="CG88" s="232"/>
      <c r="CH88" s="234"/>
      <c r="CI88" s="232">
        <v>32</v>
      </c>
      <c r="CJ88" s="234"/>
    </row>
    <row r="89" spans="1:88" s="97" customFormat="1" ht="12.75">
      <c r="A89" s="182"/>
      <c r="B89" s="183"/>
      <c r="C89" s="183"/>
      <c r="D89" s="183"/>
      <c r="E89" s="184"/>
      <c r="F89" s="182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4"/>
      <c r="T89" s="182"/>
      <c r="U89" s="183"/>
      <c r="V89" s="184"/>
      <c r="W89" s="232" t="s">
        <v>4</v>
      </c>
      <c r="X89" s="233"/>
      <c r="Y89" s="234"/>
      <c r="Z89" s="9"/>
      <c r="AA89" s="9"/>
      <c r="AB89" s="9"/>
      <c r="AC89" s="9"/>
      <c r="AD89" s="9"/>
      <c r="AE89" s="9"/>
      <c r="AF89" s="9"/>
      <c r="AG89" s="9"/>
      <c r="AH89" s="27"/>
      <c r="AI89" s="27"/>
      <c r="AJ89" s="27"/>
      <c r="AK89" s="9"/>
      <c r="AL89" s="9"/>
      <c r="AM89" s="9"/>
      <c r="AN89" s="27"/>
      <c r="AO89" s="27"/>
      <c r="AP89" s="27"/>
      <c r="AQ89" s="12"/>
      <c r="AR89" s="13"/>
      <c r="AS89" s="13"/>
      <c r="AT89" s="27"/>
      <c r="AU89" s="10"/>
      <c r="AV89" s="10"/>
      <c r="AW89" s="10"/>
      <c r="AX89" s="10"/>
      <c r="AY89" s="27"/>
      <c r="AZ89" s="27"/>
      <c r="BA89" s="27"/>
      <c r="BB89" s="27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11"/>
      <c r="BN89" s="11"/>
      <c r="BO89" s="11"/>
      <c r="BP89" s="11"/>
      <c r="BQ89" s="96"/>
      <c r="BR89" s="41"/>
      <c r="BS89" s="41"/>
      <c r="BT89" s="174"/>
      <c r="BU89" s="13"/>
      <c r="BV89" s="13"/>
      <c r="BW89" s="13"/>
      <c r="BX89" s="13"/>
      <c r="BY89" s="13"/>
      <c r="BZ89" s="13"/>
      <c r="CA89" s="27"/>
      <c r="CB89" s="27"/>
      <c r="CC89" s="27"/>
      <c r="CD89" s="9"/>
      <c r="CE89" s="232"/>
      <c r="CF89" s="234"/>
      <c r="CG89" s="232"/>
      <c r="CH89" s="234"/>
      <c r="CI89" s="232"/>
      <c r="CJ89" s="234"/>
    </row>
    <row r="90" spans="1:88" s="97" customFormat="1" ht="12.75">
      <c r="A90" s="93"/>
      <c r="B90" s="94"/>
      <c r="C90" s="94"/>
      <c r="D90" s="94"/>
      <c r="E90" s="95"/>
      <c r="F90" s="189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1"/>
      <c r="T90" s="189">
        <v>48</v>
      </c>
      <c r="U90" s="190"/>
      <c r="V90" s="191"/>
      <c r="W90" s="183" t="s">
        <v>3</v>
      </c>
      <c r="X90" s="183"/>
      <c r="Y90" s="184"/>
      <c r="Z90" s="9"/>
      <c r="AA90" s="9">
        <v>3</v>
      </c>
      <c r="AB90" s="9">
        <v>3</v>
      </c>
      <c r="AC90" s="9">
        <v>3</v>
      </c>
      <c r="AD90" s="9">
        <v>3</v>
      </c>
      <c r="AE90" s="9">
        <v>3</v>
      </c>
      <c r="AF90" s="9">
        <v>3</v>
      </c>
      <c r="AG90" s="9">
        <v>3</v>
      </c>
      <c r="AH90" s="27">
        <v>3</v>
      </c>
      <c r="AI90" s="27">
        <v>3</v>
      </c>
      <c r="AJ90" s="27">
        <v>3</v>
      </c>
      <c r="AK90" s="9">
        <v>3</v>
      </c>
      <c r="AL90" s="9">
        <v>3</v>
      </c>
      <c r="AM90" s="9">
        <v>3</v>
      </c>
      <c r="AN90" s="27">
        <v>3</v>
      </c>
      <c r="AO90" s="27">
        <v>3</v>
      </c>
      <c r="AP90" s="27">
        <v>3</v>
      </c>
      <c r="AQ90" s="12"/>
      <c r="AR90" s="13"/>
      <c r="AS90" s="13"/>
      <c r="AT90" s="27"/>
      <c r="AU90" s="10"/>
      <c r="AV90" s="10"/>
      <c r="AW90" s="10"/>
      <c r="AX90" s="10"/>
      <c r="AY90" s="27"/>
      <c r="AZ90" s="27"/>
      <c r="BA90" s="27"/>
      <c r="BB90" s="27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11"/>
      <c r="BN90" s="11"/>
      <c r="BO90" s="11"/>
      <c r="BP90" s="11"/>
      <c r="BQ90" s="96"/>
      <c r="BR90" s="41"/>
      <c r="BS90" s="41"/>
      <c r="BT90" s="42"/>
      <c r="BU90" s="13"/>
      <c r="BV90" s="13"/>
      <c r="BW90" s="13"/>
      <c r="BX90" s="13"/>
      <c r="BY90" s="13"/>
      <c r="BZ90" s="13"/>
      <c r="CA90" s="27"/>
      <c r="CB90" s="27"/>
      <c r="CC90" s="27"/>
      <c r="CD90" s="9"/>
      <c r="CE90" s="284">
        <f t="shared" si="3"/>
        <v>48</v>
      </c>
      <c r="CF90" s="284"/>
      <c r="CG90" s="284">
        <f>AU90+AV90+AW90+AY90+AZ90+BC90+BD90+BE90+BF90+BH90+BI90+BJ90+BK90+BL90+BB90+BA90+BG90+AT90</f>
        <v>0</v>
      </c>
      <c r="CH90" s="284"/>
      <c r="CI90" s="284">
        <f t="shared" si="2"/>
        <v>48</v>
      </c>
      <c r="CJ90" s="284"/>
    </row>
    <row r="91" spans="1:88" s="97" customFormat="1" ht="12.75">
      <c r="A91" s="182" t="s">
        <v>187</v>
      </c>
      <c r="B91" s="183"/>
      <c r="C91" s="183"/>
      <c r="D91" s="183"/>
      <c r="E91" s="184"/>
      <c r="F91" s="182" t="s">
        <v>41</v>
      </c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4"/>
      <c r="T91" s="182"/>
      <c r="U91" s="183"/>
      <c r="V91" s="184"/>
      <c r="W91" s="233" t="s">
        <v>4</v>
      </c>
      <c r="X91" s="233"/>
      <c r="Y91" s="234"/>
      <c r="Z91" s="14"/>
      <c r="AA91" s="14"/>
      <c r="AB91" s="14"/>
      <c r="AC91" s="14"/>
      <c r="AD91" s="14"/>
      <c r="AE91" s="14"/>
      <c r="AF91" s="14"/>
      <c r="AG91" s="14"/>
      <c r="AH91" s="28"/>
      <c r="AI91" s="28"/>
      <c r="AJ91" s="28"/>
      <c r="AK91" s="14"/>
      <c r="AL91" s="14"/>
      <c r="AM91" s="14"/>
      <c r="AN91" s="28"/>
      <c r="AO91" s="28"/>
      <c r="AP91" s="28"/>
      <c r="AQ91" s="17"/>
      <c r="AR91" s="18"/>
      <c r="AS91" s="18"/>
      <c r="AT91" s="28"/>
      <c r="AU91" s="15"/>
      <c r="AV91" s="15"/>
      <c r="AW91" s="15"/>
      <c r="AX91" s="15"/>
      <c r="AY91" s="28"/>
      <c r="AZ91" s="28"/>
      <c r="BA91" s="28"/>
      <c r="BB91" s="28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6"/>
      <c r="BN91" s="16"/>
      <c r="BO91" s="16"/>
      <c r="BP91" s="16"/>
      <c r="BQ91" s="98"/>
      <c r="BR91" s="40"/>
      <c r="BS91" s="40"/>
      <c r="BT91" s="100"/>
      <c r="BU91" s="18"/>
      <c r="BV91" s="18"/>
      <c r="BW91" s="18"/>
      <c r="BX91" s="18"/>
      <c r="BY91" s="18"/>
      <c r="BZ91" s="18"/>
      <c r="CA91" s="28"/>
      <c r="CB91" s="28"/>
      <c r="CC91" s="28"/>
      <c r="CD91" s="14"/>
      <c r="CE91" s="284">
        <f t="shared" si="3"/>
        <v>0</v>
      </c>
      <c r="CF91" s="284"/>
      <c r="CG91" s="284">
        <f>AU91+AV91+AW91+AY91+AZ91+BC91+BD91+BE91+BF91+BH91+BI91+BJ91+BK91+BL91+BG91+BB91+BA91+AX91+AT91</f>
        <v>0</v>
      </c>
      <c r="CH91" s="284"/>
      <c r="CI91" s="284">
        <f t="shared" si="2"/>
        <v>0</v>
      </c>
      <c r="CJ91" s="284"/>
    </row>
    <row r="92" spans="1:88" s="97" customFormat="1" ht="12.75">
      <c r="A92" s="93"/>
      <c r="B92" s="94"/>
      <c r="C92" s="94"/>
      <c r="D92" s="94"/>
      <c r="E92" s="95"/>
      <c r="F92" s="348" t="s">
        <v>43</v>
      </c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8"/>
      <c r="T92" s="349">
        <f>T94+T96</f>
        <v>108</v>
      </c>
      <c r="U92" s="350"/>
      <c r="V92" s="351"/>
      <c r="W92" s="183" t="s">
        <v>3</v>
      </c>
      <c r="X92" s="183"/>
      <c r="Y92" s="184"/>
      <c r="Z92" s="9"/>
      <c r="AA92" s="9"/>
      <c r="AB92" s="9"/>
      <c r="AC92" s="9"/>
      <c r="AD92" s="9"/>
      <c r="AE92" s="9"/>
      <c r="AF92" s="9"/>
      <c r="AG92" s="9"/>
      <c r="AH92" s="27"/>
      <c r="AI92" s="27"/>
      <c r="AJ92" s="27"/>
      <c r="AK92" s="9"/>
      <c r="AL92" s="9"/>
      <c r="AM92" s="9"/>
      <c r="AN92" s="27"/>
      <c r="AO92" s="27"/>
      <c r="AP92" s="27"/>
      <c r="AQ92" s="12"/>
      <c r="AR92" s="13"/>
      <c r="AS92" s="13"/>
      <c r="AT92" s="27"/>
      <c r="AU92" s="10"/>
      <c r="AV92" s="10"/>
      <c r="AW92" s="10"/>
      <c r="AX92" s="10"/>
      <c r="AY92" s="27"/>
      <c r="AZ92" s="27"/>
      <c r="BA92" s="27"/>
      <c r="BB92" s="27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11"/>
      <c r="BN92" s="11"/>
      <c r="BO92" s="11"/>
      <c r="BP92" s="11"/>
      <c r="BQ92" s="96"/>
      <c r="BR92" s="41"/>
      <c r="BS92" s="41"/>
      <c r="BT92" s="42"/>
      <c r="BU92" s="13"/>
      <c r="BV92" s="13"/>
      <c r="BW92" s="13"/>
      <c r="BX92" s="13"/>
      <c r="BY92" s="13"/>
      <c r="BZ92" s="13"/>
      <c r="CA92" s="27"/>
      <c r="CB92" s="27"/>
      <c r="CC92" s="27"/>
      <c r="CD92" s="9"/>
      <c r="CE92" s="284">
        <f>SUM(AA92:AP92)</f>
        <v>0</v>
      </c>
      <c r="CF92" s="284"/>
      <c r="CG92" s="284">
        <f>SUM(AT92:BL92)</f>
        <v>0</v>
      </c>
      <c r="CH92" s="284"/>
      <c r="CI92" s="284">
        <f t="shared" si="2"/>
        <v>0</v>
      </c>
      <c r="CJ92" s="284"/>
    </row>
    <row r="93" spans="1:88" s="97" customFormat="1" ht="12.75">
      <c r="A93" s="221" t="s">
        <v>42</v>
      </c>
      <c r="B93" s="222"/>
      <c r="C93" s="222"/>
      <c r="D93" s="222"/>
      <c r="E93" s="223"/>
      <c r="F93" s="299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1"/>
      <c r="T93" s="182">
        <v>62</v>
      </c>
      <c r="U93" s="183"/>
      <c r="V93" s="184"/>
      <c r="W93" s="233" t="s">
        <v>4</v>
      </c>
      <c r="X93" s="233"/>
      <c r="Y93" s="234"/>
      <c r="Z93" s="14"/>
      <c r="AA93" s="14"/>
      <c r="AB93" s="14"/>
      <c r="AC93" s="14"/>
      <c r="AD93" s="14"/>
      <c r="AE93" s="14"/>
      <c r="AF93" s="14"/>
      <c r="AG93" s="14"/>
      <c r="AH93" s="28"/>
      <c r="AI93" s="28"/>
      <c r="AJ93" s="28"/>
      <c r="AK93" s="14"/>
      <c r="AL93" s="14"/>
      <c r="AM93" s="14"/>
      <c r="AN93" s="28"/>
      <c r="AO93" s="28"/>
      <c r="AP93" s="28"/>
      <c r="AQ93" s="17"/>
      <c r="AR93" s="18"/>
      <c r="AS93" s="18"/>
      <c r="AT93" s="28"/>
      <c r="AU93" s="15"/>
      <c r="AV93" s="15"/>
      <c r="AW93" s="15"/>
      <c r="AX93" s="15"/>
      <c r="AY93" s="28"/>
      <c r="AZ93" s="28"/>
      <c r="BA93" s="28"/>
      <c r="BB93" s="28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6"/>
      <c r="BN93" s="16"/>
      <c r="BO93" s="16"/>
      <c r="BP93" s="16"/>
      <c r="BQ93" s="98"/>
      <c r="BR93" s="40"/>
      <c r="BS93" s="40"/>
      <c r="BT93" s="100"/>
      <c r="BU93" s="18"/>
      <c r="BV93" s="18"/>
      <c r="BW93" s="18"/>
      <c r="BX93" s="18"/>
      <c r="BY93" s="18"/>
      <c r="BZ93" s="18"/>
      <c r="CA93" s="28"/>
      <c r="CB93" s="28"/>
      <c r="CC93" s="28"/>
      <c r="CD93" s="14"/>
      <c r="CE93" s="284">
        <f>SUM(AA93:AP93)</f>
        <v>0</v>
      </c>
      <c r="CF93" s="284"/>
      <c r="CG93" s="284">
        <f>SUM(AT93:BL93)</f>
        <v>0</v>
      </c>
      <c r="CH93" s="284"/>
      <c r="CI93" s="284">
        <f>SUM(CE93:CH93)</f>
        <v>0</v>
      </c>
      <c r="CJ93" s="284"/>
    </row>
    <row r="94" spans="1:88" s="97" customFormat="1" ht="12.75">
      <c r="A94" s="93"/>
      <c r="B94" s="94"/>
      <c r="C94" s="94"/>
      <c r="D94" s="94"/>
      <c r="E94" s="95"/>
      <c r="F94" s="189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1"/>
      <c r="T94" s="189">
        <v>74</v>
      </c>
      <c r="U94" s="190"/>
      <c r="V94" s="191"/>
      <c r="W94" s="183" t="s">
        <v>3</v>
      </c>
      <c r="X94" s="183"/>
      <c r="Y94" s="184"/>
      <c r="Z94" s="9"/>
      <c r="AA94" s="9">
        <v>5</v>
      </c>
      <c r="AB94" s="9">
        <v>5</v>
      </c>
      <c r="AC94" s="9">
        <v>5</v>
      </c>
      <c r="AD94" s="9">
        <v>5</v>
      </c>
      <c r="AE94" s="9">
        <v>5</v>
      </c>
      <c r="AF94" s="9">
        <v>5</v>
      </c>
      <c r="AG94" s="9">
        <v>5</v>
      </c>
      <c r="AH94" s="27">
        <v>5</v>
      </c>
      <c r="AI94" s="27">
        <v>5</v>
      </c>
      <c r="AJ94" s="27">
        <v>5</v>
      </c>
      <c r="AK94" s="9">
        <v>5</v>
      </c>
      <c r="AL94" s="9">
        <v>5</v>
      </c>
      <c r="AM94" s="9">
        <v>5</v>
      </c>
      <c r="AN94" s="27">
        <v>5</v>
      </c>
      <c r="AO94" s="27">
        <v>5</v>
      </c>
      <c r="AP94" s="27">
        <v>5</v>
      </c>
      <c r="AQ94" s="12"/>
      <c r="AR94" s="13"/>
      <c r="AS94" s="13"/>
      <c r="AT94" s="27"/>
      <c r="AU94" s="10"/>
      <c r="AV94" s="10"/>
      <c r="AW94" s="10"/>
      <c r="AX94" s="10"/>
      <c r="AY94" s="27"/>
      <c r="AZ94" s="27"/>
      <c r="BA94" s="27"/>
      <c r="BB94" s="27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11"/>
      <c r="BN94" s="11"/>
      <c r="BO94" s="11"/>
      <c r="BP94" s="11"/>
      <c r="BQ94" s="96"/>
      <c r="BR94" s="41"/>
      <c r="BS94" s="41"/>
      <c r="BT94" s="42"/>
      <c r="BU94" s="13"/>
      <c r="BV94" s="13"/>
      <c r="BW94" s="13"/>
      <c r="BX94" s="13"/>
      <c r="BY94" s="13"/>
      <c r="BZ94" s="13"/>
      <c r="CA94" s="27"/>
      <c r="CB94" s="27"/>
      <c r="CC94" s="27"/>
      <c r="CD94" s="9"/>
      <c r="CE94" s="284">
        <f>AA94+AB94+AC94+AD94+AE94+AF94+AG94+AH94+AI94+AJ94+AK94+AL94+AM94+AN94+AO94+AP94+AQ94</f>
        <v>80</v>
      </c>
      <c r="CF94" s="284"/>
      <c r="CG94" s="284">
        <f>AU94+AV94+AW94+AY94+AZ94+BC94+BD94+BE94+BF94+BH94+BI94+BJ94+BK94+BL94+BB94+BA94+BG94+AT94+AX94</f>
        <v>0</v>
      </c>
      <c r="CH94" s="284"/>
      <c r="CI94" s="284">
        <f t="shared" si="2"/>
        <v>80</v>
      </c>
      <c r="CJ94" s="284"/>
    </row>
    <row r="95" spans="1:88" s="97" customFormat="1" ht="12.75">
      <c r="A95" s="182" t="s">
        <v>18</v>
      </c>
      <c r="B95" s="183"/>
      <c r="C95" s="183"/>
      <c r="D95" s="183"/>
      <c r="E95" s="184"/>
      <c r="F95" s="182" t="s">
        <v>12</v>
      </c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4"/>
      <c r="T95" s="182">
        <v>6</v>
      </c>
      <c r="U95" s="183"/>
      <c r="V95" s="184"/>
      <c r="W95" s="233" t="s">
        <v>4</v>
      </c>
      <c r="X95" s="233"/>
      <c r="Y95" s="234"/>
      <c r="Z95" s="9"/>
      <c r="AA95" s="9"/>
      <c r="AB95" s="9">
        <v>1</v>
      </c>
      <c r="AC95" s="9"/>
      <c r="AD95" s="9">
        <v>1</v>
      </c>
      <c r="AE95" s="9"/>
      <c r="AF95" s="9"/>
      <c r="AG95" s="9">
        <v>1</v>
      </c>
      <c r="AH95" s="27"/>
      <c r="AI95" s="27"/>
      <c r="AJ95" s="27">
        <v>1</v>
      </c>
      <c r="AK95" s="9"/>
      <c r="AL95" s="9">
        <v>1</v>
      </c>
      <c r="AM95" s="9"/>
      <c r="AN95" s="27"/>
      <c r="AO95" s="27">
        <v>1</v>
      </c>
      <c r="AP95" s="27"/>
      <c r="AQ95" s="12"/>
      <c r="AR95" s="13"/>
      <c r="AS95" s="13"/>
      <c r="AT95" s="27"/>
      <c r="AU95" s="10"/>
      <c r="AV95" s="10"/>
      <c r="AW95" s="10"/>
      <c r="AX95" s="10"/>
      <c r="AY95" s="27"/>
      <c r="AZ95" s="27"/>
      <c r="BA95" s="27"/>
      <c r="BB95" s="27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11"/>
      <c r="BN95" s="11"/>
      <c r="BO95" s="11"/>
      <c r="BP95" s="11"/>
      <c r="BQ95" s="96"/>
      <c r="BR95" s="41"/>
      <c r="BS95" s="41"/>
      <c r="BT95" s="41"/>
      <c r="BU95" s="13"/>
      <c r="BV95" s="13"/>
      <c r="BW95" s="18"/>
      <c r="BX95" s="18"/>
      <c r="BY95" s="18"/>
      <c r="BZ95" s="18"/>
      <c r="CA95" s="28"/>
      <c r="CB95" s="28"/>
      <c r="CC95" s="28"/>
      <c r="CD95" s="14"/>
      <c r="CE95" s="284">
        <f>AA95+AB95+AC95+AD95+AE95+AF95+AG95+AH95+AI95+AJ95+AK95+AL95+AM95+AN95+AO95+AP95+AQ95</f>
        <v>6</v>
      </c>
      <c r="CF95" s="284"/>
      <c r="CG95" s="284">
        <f>AU95+AV95+AW95+AY95+AZ95+BC95+BD95+BE95+BF95+BH95+BI95+BJ95+BK95+BL95+BG95+BB95+BA95+AX95+AT95</f>
        <v>0</v>
      </c>
      <c r="CH95" s="284"/>
      <c r="CI95" s="284">
        <f t="shared" si="2"/>
        <v>6</v>
      </c>
      <c r="CJ95" s="284"/>
    </row>
    <row r="96" spans="1:88" s="97" customFormat="1" ht="15" customHeight="1">
      <c r="A96" s="189" t="s">
        <v>122</v>
      </c>
      <c r="B96" s="190"/>
      <c r="C96" s="190"/>
      <c r="D96" s="190"/>
      <c r="E96" s="191"/>
      <c r="F96" s="176" t="s">
        <v>188</v>
      </c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8"/>
      <c r="T96" s="189">
        <v>34</v>
      </c>
      <c r="U96" s="257"/>
      <c r="V96" s="258"/>
      <c r="W96" s="183" t="s">
        <v>3</v>
      </c>
      <c r="X96" s="183"/>
      <c r="Y96" s="184"/>
      <c r="Z96" s="9"/>
      <c r="AA96" s="9"/>
      <c r="AB96" s="9"/>
      <c r="AC96" s="9"/>
      <c r="AD96" s="9"/>
      <c r="AE96" s="9"/>
      <c r="AF96" s="9"/>
      <c r="AG96" s="9"/>
      <c r="AH96" s="27"/>
      <c r="AI96" s="27"/>
      <c r="AJ96" s="27"/>
      <c r="AK96" s="9"/>
      <c r="AL96" s="9"/>
      <c r="AM96" s="9"/>
      <c r="AN96" s="27"/>
      <c r="AO96" s="27"/>
      <c r="AP96" s="27"/>
      <c r="AQ96" s="12"/>
      <c r="AR96" s="13"/>
      <c r="AS96" s="13"/>
      <c r="AT96" s="27">
        <v>2</v>
      </c>
      <c r="AU96" s="10">
        <v>2</v>
      </c>
      <c r="AV96" s="10">
        <v>2</v>
      </c>
      <c r="AW96" s="10">
        <v>2</v>
      </c>
      <c r="AX96" s="10">
        <v>2</v>
      </c>
      <c r="AY96" s="27">
        <v>2</v>
      </c>
      <c r="AZ96" s="27">
        <v>2</v>
      </c>
      <c r="BA96" s="27">
        <v>2</v>
      </c>
      <c r="BB96" s="27">
        <v>2</v>
      </c>
      <c r="BC96" s="9">
        <v>2</v>
      </c>
      <c r="BD96" s="9">
        <v>2</v>
      </c>
      <c r="BE96" s="9">
        <v>2</v>
      </c>
      <c r="BF96" s="9">
        <v>2</v>
      </c>
      <c r="BG96" s="9">
        <v>2</v>
      </c>
      <c r="BH96" s="9">
        <v>2</v>
      </c>
      <c r="BI96" s="9">
        <v>2</v>
      </c>
      <c r="BJ96" s="9">
        <v>2</v>
      </c>
      <c r="BK96" s="9">
        <v>2</v>
      </c>
      <c r="BL96" s="9">
        <v>2</v>
      </c>
      <c r="BM96" s="11"/>
      <c r="BN96" s="11"/>
      <c r="BO96" s="11"/>
      <c r="BP96" s="11"/>
      <c r="BQ96" s="96"/>
      <c r="BR96" s="41"/>
      <c r="BS96" s="41"/>
      <c r="BT96" s="101"/>
      <c r="BU96" s="13"/>
      <c r="BV96" s="13"/>
      <c r="BW96" s="13"/>
      <c r="BX96" s="13"/>
      <c r="BY96" s="13"/>
      <c r="BZ96" s="13"/>
      <c r="CA96" s="27"/>
      <c r="CB96" s="27"/>
      <c r="CC96" s="27"/>
      <c r="CD96" s="9"/>
      <c r="CE96" s="232">
        <v>0</v>
      </c>
      <c r="CF96" s="234"/>
      <c r="CG96" s="232">
        <f>SUM(AT96:BL96)</f>
        <v>38</v>
      </c>
      <c r="CH96" s="234"/>
      <c r="CI96" s="232">
        <f>SUM(CE96:CH96)</f>
        <v>38</v>
      </c>
      <c r="CJ96" s="234"/>
    </row>
    <row r="97" spans="1:88" s="97" customFormat="1" ht="12.75" customHeight="1">
      <c r="A97" s="182"/>
      <c r="B97" s="183"/>
      <c r="C97" s="183"/>
      <c r="D97" s="183"/>
      <c r="E97" s="184"/>
      <c r="F97" s="179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1"/>
      <c r="T97" s="182">
        <v>4</v>
      </c>
      <c r="U97" s="187"/>
      <c r="V97" s="188"/>
      <c r="W97" s="233" t="s">
        <v>4</v>
      </c>
      <c r="X97" s="233"/>
      <c r="Y97" s="234"/>
      <c r="Z97" s="9"/>
      <c r="AA97" s="9"/>
      <c r="AB97" s="9"/>
      <c r="AC97" s="9"/>
      <c r="AD97" s="9"/>
      <c r="AE97" s="9"/>
      <c r="AF97" s="9"/>
      <c r="AG97" s="9"/>
      <c r="AH97" s="27"/>
      <c r="AI97" s="27"/>
      <c r="AJ97" s="27"/>
      <c r="AK97" s="9"/>
      <c r="AL97" s="9"/>
      <c r="AM97" s="9"/>
      <c r="AN97" s="27"/>
      <c r="AO97" s="27"/>
      <c r="AP97" s="27"/>
      <c r="AQ97" s="12"/>
      <c r="AR97" s="13"/>
      <c r="AS97" s="13"/>
      <c r="AT97" s="27"/>
      <c r="AU97" s="10"/>
      <c r="AV97" s="10"/>
      <c r="AW97" s="10">
        <v>1</v>
      </c>
      <c r="AX97" s="10"/>
      <c r="AY97" s="27"/>
      <c r="AZ97" s="27">
        <v>1</v>
      </c>
      <c r="BA97" s="27"/>
      <c r="BB97" s="27"/>
      <c r="BC97" s="9"/>
      <c r="BD97" s="9">
        <v>1</v>
      </c>
      <c r="BE97" s="9"/>
      <c r="BF97" s="9"/>
      <c r="BG97" s="9"/>
      <c r="BH97" s="9">
        <v>1</v>
      </c>
      <c r="BI97" s="9"/>
      <c r="BJ97" s="9"/>
      <c r="BK97" s="9"/>
      <c r="BL97" s="9"/>
      <c r="BM97" s="11"/>
      <c r="BN97" s="11"/>
      <c r="BO97" s="11"/>
      <c r="BP97" s="11"/>
      <c r="BQ97" s="96"/>
      <c r="BR97" s="41"/>
      <c r="BS97" s="41"/>
      <c r="BT97" s="101"/>
      <c r="BU97" s="13"/>
      <c r="BV97" s="13"/>
      <c r="BW97" s="13"/>
      <c r="BX97" s="13"/>
      <c r="BY97" s="13"/>
      <c r="BZ97" s="13"/>
      <c r="CA97" s="27"/>
      <c r="CB97" s="27"/>
      <c r="CC97" s="27"/>
      <c r="CD97" s="9"/>
      <c r="CE97" s="232">
        <v>0</v>
      </c>
      <c r="CF97" s="234"/>
      <c r="CG97" s="232">
        <f>SUM(AT97:BL97)</f>
        <v>4</v>
      </c>
      <c r="CH97" s="234"/>
      <c r="CI97" s="232">
        <f>SUM(CE97:CH97)</f>
        <v>4</v>
      </c>
      <c r="CJ97" s="234"/>
    </row>
    <row r="98" spans="1:88" s="97" customFormat="1" ht="12.75">
      <c r="A98" s="93"/>
      <c r="B98" s="94"/>
      <c r="C98" s="94"/>
      <c r="D98" s="94"/>
      <c r="E98" s="95"/>
      <c r="F98" s="189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1"/>
      <c r="T98" s="349">
        <f>T102+T104+T106+T108+T110+T112+T114+T116</f>
        <v>455</v>
      </c>
      <c r="U98" s="350"/>
      <c r="V98" s="351"/>
      <c r="W98" s="183" t="s">
        <v>3</v>
      </c>
      <c r="X98" s="183"/>
      <c r="Y98" s="184"/>
      <c r="Z98" s="9"/>
      <c r="AA98" s="9"/>
      <c r="AB98" s="9"/>
      <c r="AC98" s="9"/>
      <c r="AD98" s="9"/>
      <c r="AE98" s="9"/>
      <c r="AF98" s="9"/>
      <c r="AG98" s="9"/>
      <c r="AH98" s="27"/>
      <c r="AI98" s="27"/>
      <c r="AJ98" s="27"/>
      <c r="AK98" s="9"/>
      <c r="AL98" s="9"/>
      <c r="AM98" s="9"/>
      <c r="AN98" s="27"/>
      <c r="AO98" s="27"/>
      <c r="AP98" s="27"/>
      <c r="AQ98" s="12"/>
      <c r="AR98" s="13"/>
      <c r="AS98" s="13"/>
      <c r="AT98" s="27"/>
      <c r="AU98" s="10"/>
      <c r="AV98" s="10"/>
      <c r="AW98" s="10"/>
      <c r="AX98" s="10"/>
      <c r="AY98" s="27"/>
      <c r="AZ98" s="27"/>
      <c r="BA98" s="27"/>
      <c r="BB98" s="27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11"/>
      <c r="BN98" s="11"/>
      <c r="BO98" s="11"/>
      <c r="BP98" s="11"/>
      <c r="BQ98" s="96"/>
      <c r="BR98" s="41"/>
      <c r="BS98" s="41"/>
      <c r="BT98" s="42"/>
      <c r="BU98" s="13"/>
      <c r="BV98" s="13"/>
      <c r="BW98" s="13"/>
      <c r="BX98" s="13"/>
      <c r="BY98" s="13"/>
      <c r="BZ98" s="13"/>
      <c r="CA98" s="27"/>
      <c r="CB98" s="27"/>
      <c r="CC98" s="27"/>
      <c r="CD98" s="9"/>
      <c r="CE98" s="284">
        <v>0</v>
      </c>
      <c r="CF98" s="284"/>
      <c r="CG98" s="284">
        <v>0</v>
      </c>
      <c r="CH98" s="284"/>
      <c r="CI98" s="284">
        <v>0</v>
      </c>
      <c r="CJ98" s="284"/>
    </row>
    <row r="99" spans="1:88" s="97" customFormat="1" ht="12.75">
      <c r="A99" s="221" t="s">
        <v>44</v>
      </c>
      <c r="B99" s="222"/>
      <c r="C99" s="222"/>
      <c r="D99" s="222"/>
      <c r="E99" s="223"/>
      <c r="F99" s="221" t="s">
        <v>45</v>
      </c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3"/>
      <c r="T99" s="182">
        <f>T101+T123</f>
        <v>60</v>
      </c>
      <c r="U99" s="183"/>
      <c r="V99" s="184"/>
      <c r="W99" s="190" t="s">
        <v>4</v>
      </c>
      <c r="X99" s="190"/>
      <c r="Y99" s="191"/>
      <c r="Z99" s="14"/>
      <c r="AA99" s="14"/>
      <c r="AB99" s="9"/>
      <c r="AC99" s="9"/>
      <c r="AD99" s="9"/>
      <c r="AE99" s="9"/>
      <c r="AF99" s="9"/>
      <c r="AG99" s="9"/>
      <c r="AH99" s="27"/>
      <c r="AI99" s="27"/>
      <c r="AJ99" s="27"/>
      <c r="AK99" s="9"/>
      <c r="AL99" s="9"/>
      <c r="AM99" s="9"/>
      <c r="AN99" s="27"/>
      <c r="AO99" s="27"/>
      <c r="AP99" s="27"/>
      <c r="AQ99" s="12"/>
      <c r="AR99" s="13"/>
      <c r="AS99" s="13"/>
      <c r="AT99" s="27"/>
      <c r="AU99" s="10"/>
      <c r="AV99" s="10"/>
      <c r="AW99" s="10"/>
      <c r="AX99" s="10"/>
      <c r="AY99" s="27"/>
      <c r="AZ99" s="27"/>
      <c r="BA99" s="27"/>
      <c r="BB99" s="27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11"/>
      <c r="BN99" s="11"/>
      <c r="BO99" s="11"/>
      <c r="BP99" s="11"/>
      <c r="BQ99" s="96"/>
      <c r="BR99" s="41"/>
      <c r="BS99" s="41"/>
      <c r="BT99" s="41"/>
      <c r="BU99" s="18"/>
      <c r="BV99" s="18"/>
      <c r="BW99" s="18"/>
      <c r="BX99" s="18"/>
      <c r="BY99" s="18"/>
      <c r="BZ99" s="18"/>
      <c r="CA99" s="28"/>
      <c r="CB99" s="28"/>
      <c r="CC99" s="28"/>
      <c r="CD99" s="14"/>
      <c r="CE99" s="284">
        <v>0</v>
      </c>
      <c r="CF99" s="284"/>
      <c r="CG99" s="284">
        <v>0</v>
      </c>
      <c r="CH99" s="284"/>
      <c r="CI99" s="284">
        <v>0</v>
      </c>
      <c r="CJ99" s="284"/>
    </row>
    <row r="100" spans="1:88" ht="12.75">
      <c r="A100" s="93"/>
      <c r="B100" s="94"/>
      <c r="C100" s="94"/>
      <c r="D100" s="94"/>
      <c r="E100" s="95"/>
      <c r="F100" s="189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1"/>
      <c r="T100" s="189">
        <f>T101+T122</f>
        <v>264</v>
      </c>
      <c r="U100" s="190"/>
      <c r="V100" s="191"/>
      <c r="W100" s="183" t="s">
        <v>3</v>
      </c>
      <c r="X100" s="183"/>
      <c r="Y100" s="184"/>
      <c r="Z100" s="9"/>
      <c r="AA100" s="9"/>
      <c r="AB100" s="9"/>
      <c r="AC100" s="9"/>
      <c r="AD100" s="9"/>
      <c r="AE100" s="9"/>
      <c r="AF100" s="9"/>
      <c r="AG100" s="9"/>
      <c r="AH100" s="27"/>
      <c r="AI100" s="27"/>
      <c r="AJ100" s="27"/>
      <c r="AK100" s="9"/>
      <c r="AL100" s="9"/>
      <c r="AM100" s="9"/>
      <c r="AN100" s="27"/>
      <c r="AO100" s="27"/>
      <c r="AP100" s="27"/>
      <c r="AQ100" s="12"/>
      <c r="AR100" s="13"/>
      <c r="AS100" s="13"/>
      <c r="AT100" s="27"/>
      <c r="AU100" s="10"/>
      <c r="AV100" s="10"/>
      <c r="AW100" s="10"/>
      <c r="AX100" s="10"/>
      <c r="AY100" s="27"/>
      <c r="AZ100" s="27"/>
      <c r="BA100" s="27"/>
      <c r="BB100" s="27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11"/>
      <c r="BN100" s="11"/>
      <c r="BO100" s="11"/>
      <c r="BP100" s="11"/>
      <c r="BQ100" s="96"/>
      <c r="BR100" s="41"/>
      <c r="BS100" s="41"/>
      <c r="BT100" s="42"/>
      <c r="BU100" s="13"/>
      <c r="BV100" s="13"/>
      <c r="BW100" s="13"/>
      <c r="BX100" s="13"/>
      <c r="BY100" s="13"/>
      <c r="BZ100" s="13"/>
      <c r="CA100" s="27"/>
      <c r="CB100" s="27"/>
      <c r="CC100" s="27"/>
      <c r="CD100" s="9"/>
      <c r="CE100" s="284">
        <v>0</v>
      </c>
      <c r="CF100" s="284"/>
      <c r="CG100" s="284">
        <v>0</v>
      </c>
      <c r="CH100" s="284"/>
      <c r="CI100" s="284">
        <v>0</v>
      </c>
      <c r="CJ100" s="284"/>
    </row>
    <row r="101" spans="1:88" ht="12.75">
      <c r="A101" s="221" t="s">
        <v>46</v>
      </c>
      <c r="B101" s="222"/>
      <c r="C101" s="222"/>
      <c r="D101" s="222"/>
      <c r="E101" s="223"/>
      <c r="F101" s="182" t="s">
        <v>47</v>
      </c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4"/>
      <c r="T101" s="182">
        <f>T103+T105+T107+T109+T111+T113+T115+T117</f>
        <v>48</v>
      </c>
      <c r="U101" s="183"/>
      <c r="V101" s="184"/>
      <c r="W101" s="190" t="s">
        <v>4</v>
      </c>
      <c r="X101" s="190"/>
      <c r="Y101" s="191"/>
      <c r="Z101" s="14"/>
      <c r="AA101" s="14"/>
      <c r="AB101" s="9"/>
      <c r="AC101" s="9"/>
      <c r="AD101" s="9"/>
      <c r="AE101" s="9"/>
      <c r="AF101" s="9"/>
      <c r="AG101" s="9"/>
      <c r="AH101" s="27"/>
      <c r="AI101" s="27"/>
      <c r="AJ101" s="27"/>
      <c r="AK101" s="9"/>
      <c r="AL101" s="9"/>
      <c r="AM101" s="9"/>
      <c r="AN101" s="27"/>
      <c r="AO101" s="27"/>
      <c r="AP101" s="27"/>
      <c r="AQ101" s="12"/>
      <c r="AR101" s="13"/>
      <c r="AS101" s="13"/>
      <c r="AT101" s="27"/>
      <c r="AU101" s="10"/>
      <c r="AV101" s="10"/>
      <c r="AW101" s="10"/>
      <c r="AX101" s="10"/>
      <c r="AY101" s="27"/>
      <c r="AZ101" s="27"/>
      <c r="BA101" s="27"/>
      <c r="BB101" s="27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11"/>
      <c r="BN101" s="11"/>
      <c r="BO101" s="11"/>
      <c r="BP101" s="11"/>
      <c r="BQ101" s="96"/>
      <c r="BR101" s="41"/>
      <c r="BS101" s="41"/>
      <c r="BT101" s="41"/>
      <c r="BU101" s="18"/>
      <c r="BV101" s="18"/>
      <c r="BW101" s="18"/>
      <c r="BX101" s="18"/>
      <c r="BY101" s="18"/>
      <c r="BZ101" s="18"/>
      <c r="CA101" s="28"/>
      <c r="CB101" s="28"/>
      <c r="CC101" s="28"/>
      <c r="CD101" s="14"/>
      <c r="CE101" s="284">
        <v>0</v>
      </c>
      <c r="CF101" s="284"/>
      <c r="CG101" s="284">
        <v>0</v>
      </c>
      <c r="CH101" s="284"/>
      <c r="CI101" s="284">
        <v>0</v>
      </c>
      <c r="CJ101" s="284"/>
    </row>
    <row r="102" spans="1:88" s="97" customFormat="1" ht="12.75">
      <c r="A102" s="93"/>
      <c r="B102" s="94"/>
      <c r="C102" s="94"/>
      <c r="D102" s="94"/>
      <c r="E102" s="95"/>
      <c r="F102" s="189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1"/>
      <c r="T102" s="189">
        <v>60</v>
      </c>
      <c r="U102" s="190"/>
      <c r="V102" s="191"/>
      <c r="W102" s="183" t="s">
        <v>3</v>
      </c>
      <c r="X102" s="183"/>
      <c r="Y102" s="184"/>
      <c r="Z102" s="9"/>
      <c r="AA102" s="9"/>
      <c r="AB102" s="9"/>
      <c r="AC102" s="9"/>
      <c r="AD102" s="9"/>
      <c r="AE102" s="9"/>
      <c r="AF102" s="9"/>
      <c r="AG102" s="9"/>
      <c r="AH102" s="27"/>
      <c r="AI102" s="27"/>
      <c r="AJ102" s="27"/>
      <c r="AK102" s="9"/>
      <c r="AL102" s="9"/>
      <c r="AM102" s="9"/>
      <c r="AN102" s="27"/>
      <c r="AO102" s="28"/>
      <c r="AP102" s="28"/>
      <c r="AQ102" s="17"/>
      <c r="AR102" s="18"/>
      <c r="AS102" s="18"/>
      <c r="AT102" s="28">
        <v>4</v>
      </c>
      <c r="AU102" s="15">
        <v>4</v>
      </c>
      <c r="AV102" s="15">
        <v>4</v>
      </c>
      <c r="AW102" s="15">
        <v>4</v>
      </c>
      <c r="AX102" s="10">
        <v>4</v>
      </c>
      <c r="AY102" s="27">
        <v>4</v>
      </c>
      <c r="AZ102" s="27">
        <v>4</v>
      </c>
      <c r="BA102" s="27">
        <v>4</v>
      </c>
      <c r="BB102" s="27">
        <v>4</v>
      </c>
      <c r="BC102" s="14">
        <v>4</v>
      </c>
      <c r="BD102" s="14">
        <v>4</v>
      </c>
      <c r="BE102" s="14">
        <v>4</v>
      </c>
      <c r="BF102" s="14">
        <v>4</v>
      </c>
      <c r="BG102" s="14">
        <v>4</v>
      </c>
      <c r="BH102" s="14">
        <v>4</v>
      </c>
      <c r="BI102" s="14">
        <v>4</v>
      </c>
      <c r="BJ102" s="14">
        <v>4</v>
      </c>
      <c r="BK102" s="14">
        <v>4</v>
      </c>
      <c r="BL102" s="14">
        <v>4</v>
      </c>
      <c r="BM102" s="16"/>
      <c r="BN102" s="16"/>
      <c r="BO102" s="16"/>
      <c r="BP102" s="16"/>
      <c r="BQ102" s="98"/>
      <c r="BR102" s="40"/>
      <c r="BS102" s="40"/>
      <c r="BT102" s="42"/>
      <c r="BU102" s="18"/>
      <c r="BV102" s="18"/>
      <c r="BW102" s="18"/>
      <c r="BX102" s="18"/>
      <c r="BY102" s="18"/>
      <c r="BZ102" s="18"/>
      <c r="CA102" s="28"/>
      <c r="CB102" s="28"/>
      <c r="CC102" s="28"/>
      <c r="CD102" s="14"/>
      <c r="CE102" s="284">
        <f aca="true" t="shared" si="4" ref="CE102:CE117">AA102+AB102+AC102+AD102+AE102+AF102+AG102+AH102+AI102+AJ102+AK102+AL102+AM102+AN102+AO102+AP102+AQ102</f>
        <v>0</v>
      </c>
      <c r="CF102" s="284"/>
      <c r="CG102" s="284">
        <f>SUM(AT102:BL102)</f>
        <v>76</v>
      </c>
      <c r="CH102" s="284"/>
      <c r="CI102" s="284">
        <f t="shared" si="2"/>
        <v>76</v>
      </c>
      <c r="CJ102" s="284"/>
    </row>
    <row r="103" spans="1:88" s="97" customFormat="1" ht="12.75">
      <c r="A103" s="182" t="s">
        <v>19</v>
      </c>
      <c r="B103" s="183"/>
      <c r="C103" s="183"/>
      <c r="D103" s="183"/>
      <c r="E103" s="184"/>
      <c r="F103" s="182" t="s">
        <v>123</v>
      </c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4"/>
      <c r="T103" s="182">
        <v>16</v>
      </c>
      <c r="U103" s="183"/>
      <c r="V103" s="184"/>
      <c r="W103" s="233" t="s">
        <v>4</v>
      </c>
      <c r="X103" s="233"/>
      <c r="Y103" s="234"/>
      <c r="Z103" s="14"/>
      <c r="AA103" s="14"/>
      <c r="AB103" s="14"/>
      <c r="AC103" s="14"/>
      <c r="AD103" s="14"/>
      <c r="AE103" s="14"/>
      <c r="AF103" s="14"/>
      <c r="AG103" s="14"/>
      <c r="AH103" s="27"/>
      <c r="AI103" s="27"/>
      <c r="AJ103" s="27"/>
      <c r="AK103" s="14"/>
      <c r="AL103" s="14"/>
      <c r="AM103" s="14"/>
      <c r="AN103" s="28"/>
      <c r="AO103" s="28"/>
      <c r="AP103" s="28"/>
      <c r="AQ103" s="17"/>
      <c r="AR103" s="18"/>
      <c r="AS103" s="18"/>
      <c r="AT103" s="28">
        <v>1</v>
      </c>
      <c r="AU103" s="15">
        <v>1</v>
      </c>
      <c r="AV103" s="15">
        <v>1</v>
      </c>
      <c r="AW103" s="15">
        <v>1</v>
      </c>
      <c r="AX103" s="10">
        <v>1</v>
      </c>
      <c r="AY103" s="27">
        <v>1</v>
      </c>
      <c r="AZ103" s="27">
        <v>1</v>
      </c>
      <c r="BA103" s="27">
        <v>1</v>
      </c>
      <c r="BB103" s="27">
        <v>1</v>
      </c>
      <c r="BC103" s="14">
        <v>1</v>
      </c>
      <c r="BD103" s="14">
        <v>1</v>
      </c>
      <c r="BE103" s="14">
        <v>1</v>
      </c>
      <c r="BF103" s="14">
        <v>1</v>
      </c>
      <c r="BG103" s="14">
        <v>1</v>
      </c>
      <c r="BH103" s="14">
        <v>1</v>
      </c>
      <c r="BI103" s="14">
        <v>1</v>
      </c>
      <c r="BJ103" s="14"/>
      <c r="BK103" s="14"/>
      <c r="BL103" s="14"/>
      <c r="BM103" s="16"/>
      <c r="BN103" s="16"/>
      <c r="BO103" s="16"/>
      <c r="BP103" s="16"/>
      <c r="BQ103" s="98"/>
      <c r="BR103" s="40"/>
      <c r="BS103" s="40"/>
      <c r="BT103" s="40"/>
      <c r="BU103" s="18"/>
      <c r="BV103" s="18"/>
      <c r="BW103" s="18"/>
      <c r="BX103" s="18"/>
      <c r="BY103" s="18"/>
      <c r="BZ103" s="18"/>
      <c r="CA103" s="28"/>
      <c r="CB103" s="28"/>
      <c r="CC103" s="28"/>
      <c r="CD103" s="14"/>
      <c r="CE103" s="284">
        <f t="shared" si="4"/>
        <v>0</v>
      </c>
      <c r="CF103" s="284"/>
      <c r="CG103" s="284">
        <f>SUM(AT103:BL103)</f>
        <v>16</v>
      </c>
      <c r="CH103" s="284"/>
      <c r="CI103" s="284">
        <f t="shared" si="2"/>
        <v>16</v>
      </c>
      <c r="CJ103" s="284"/>
    </row>
    <row r="104" spans="1:88" s="97" customFormat="1" ht="12.75">
      <c r="A104" s="93"/>
      <c r="B104" s="94"/>
      <c r="C104" s="94"/>
      <c r="D104" s="94"/>
      <c r="E104" s="95"/>
      <c r="F104" s="189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1"/>
      <c r="T104" s="189">
        <v>70</v>
      </c>
      <c r="U104" s="190"/>
      <c r="V104" s="191"/>
      <c r="W104" s="183" t="s">
        <v>3</v>
      </c>
      <c r="X104" s="183"/>
      <c r="Y104" s="184"/>
      <c r="Z104" s="9"/>
      <c r="AA104" s="9">
        <v>5</v>
      </c>
      <c r="AB104" s="9">
        <v>5</v>
      </c>
      <c r="AC104" s="9">
        <v>5</v>
      </c>
      <c r="AD104" s="9">
        <v>5</v>
      </c>
      <c r="AE104" s="9">
        <v>5</v>
      </c>
      <c r="AF104" s="9">
        <v>5</v>
      </c>
      <c r="AG104" s="9">
        <v>5</v>
      </c>
      <c r="AH104" s="27">
        <v>5</v>
      </c>
      <c r="AI104" s="27">
        <v>5</v>
      </c>
      <c r="AJ104" s="27">
        <v>5</v>
      </c>
      <c r="AK104" s="9">
        <v>5</v>
      </c>
      <c r="AL104" s="9">
        <v>5</v>
      </c>
      <c r="AM104" s="9">
        <v>5</v>
      </c>
      <c r="AN104" s="27">
        <v>5</v>
      </c>
      <c r="AO104" s="27">
        <v>5</v>
      </c>
      <c r="AP104" s="27">
        <v>5</v>
      </c>
      <c r="AQ104" s="12"/>
      <c r="AR104" s="13"/>
      <c r="AS104" s="13"/>
      <c r="AT104" s="27"/>
      <c r="AU104" s="10"/>
      <c r="AV104" s="10"/>
      <c r="AW104" s="10"/>
      <c r="AX104" s="10"/>
      <c r="AY104" s="27"/>
      <c r="AZ104" s="27"/>
      <c r="BA104" s="27"/>
      <c r="BB104" s="27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11"/>
      <c r="BN104" s="11"/>
      <c r="BO104" s="11"/>
      <c r="BP104" s="11"/>
      <c r="BQ104" s="96"/>
      <c r="BR104" s="41"/>
      <c r="BS104" s="41"/>
      <c r="BT104" s="42"/>
      <c r="BU104" s="13"/>
      <c r="BV104" s="13"/>
      <c r="BW104" s="13"/>
      <c r="BX104" s="13"/>
      <c r="BY104" s="13"/>
      <c r="BZ104" s="13"/>
      <c r="CA104" s="27"/>
      <c r="CB104" s="27"/>
      <c r="CC104" s="27"/>
      <c r="CD104" s="9"/>
      <c r="CE104" s="284">
        <f t="shared" si="4"/>
        <v>80</v>
      </c>
      <c r="CF104" s="284"/>
      <c r="CG104" s="284">
        <f>AU104+AV104+AW104+AY104+AZ104+BC104+BD104+BE104+BF104++BH104+BI104+BJ104+BK104+BL104+BG104+BA104+BB104+AX104+AT104</f>
        <v>0</v>
      </c>
      <c r="CH104" s="284"/>
      <c r="CI104" s="284">
        <f t="shared" si="2"/>
        <v>80</v>
      </c>
      <c r="CJ104" s="284"/>
    </row>
    <row r="105" spans="1:88" s="97" customFormat="1" ht="12.75">
      <c r="A105" s="182" t="s">
        <v>70</v>
      </c>
      <c r="B105" s="183"/>
      <c r="C105" s="183"/>
      <c r="D105" s="183"/>
      <c r="E105" s="184"/>
      <c r="F105" s="182" t="s">
        <v>126</v>
      </c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4"/>
      <c r="T105" s="182">
        <v>10</v>
      </c>
      <c r="U105" s="183"/>
      <c r="V105" s="184"/>
      <c r="W105" s="233" t="s">
        <v>4</v>
      </c>
      <c r="X105" s="233"/>
      <c r="Y105" s="234"/>
      <c r="Z105" s="14"/>
      <c r="AA105" s="14">
        <v>1</v>
      </c>
      <c r="AB105" s="14"/>
      <c r="AC105" s="14">
        <v>1</v>
      </c>
      <c r="AD105" s="14"/>
      <c r="AE105" s="14">
        <v>1</v>
      </c>
      <c r="AF105" s="14">
        <v>1</v>
      </c>
      <c r="AG105" s="14">
        <v>1</v>
      </c>
      <c r="AH105" s="27">
        <v>1</v>
      </c>
      <c r="AI105" s="27">
        <v>1</v>
      </c>
      <c r="AJ105" s="27">
        <v>1</v>
      </c>
      <c r="AK105" s="14">
        <v>1</v>
      </c>
      <c r="AL105" s="14">
        <v>1</v>
      </c>
      <c r="AM105" s="14"/>
      <c r="AN105" s="28"/>
      <c r="AO105" s="28"/>
      <c r="AP105" s="28"/>
      <c r="AQ105" s="17"/>
      <c r="AR105" s="18"/>
      <c r="AS105" s="18"/>
      <c r="AT105" s="28"/>
      <c r="AU105" s="15"/>
      <c r="AV105" s="15"/>
      <c r="AW105" s="15"/>
      <c r="AX105" s="10"/>
      <c r="AY105" s="27"/>
      <c r="AZ105" s="27"/>
      <c r="BA105" s="27"/>
      <c r="BB105" s="27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6"/>
      <c r="BN105" s="16"/>
      <c r="BO105" s="16"/>
      <c r="BP105" s="16"/>
      <c r="BQ105" s="98"/>
      <c r="BR105" s="40"/>
      <c r="BS105" s="40"/>
      <c r="BT105" s="40"/>
      <c r="BU105" s="18"/>
      <c r="BV105" s="18"/>
      <c r="BW105" s="18"/>
      <c r="BX105" s="18"/>
      <c r="BY105" s="18"/>
      <c r="BZ105" s="18"/>
      <c r="CA105" s="28"/>
      <c r="CB105" s="28"/>
      <c r="CC105" s="28"/>
      <c r="CD105" s="14"/>
      <c r="CE105" s="284">
        <f t="shared" si="4"/>
        <v>10</v>
      </c>
      <c r="CF105" s="284"/>
      <c r="CG105" s="284">
        <f>AU105+AV105+AW105+AY105+AZ105+BC105+BD105+BE105+BF105+BH105+BI105+BJ105+BK105+BL105+BB105+BA105+BG105+AT105+AX105</f>
        <v>0</v>
      </c>
      <c r="CH105" s="284"/>
      <c r="CI105" s="284">
        <f t="shared" si="2"/>
        <v>10</v>
      </c>
      <c r="CJ105" s="284"/>
    </row>
    <row r="106" spans="1:88" s="97" customFormat="1" ht="15" customHeight="1">
      <c r="A106" s="93"/>
      <c r="B106" s="94"/>
      <c r="C106" s="94"/>
      <c r="D106" s="94"/>
      <c r="E106" s="95"/>
      <c r="F106" s="176" t="s">
        <v>49</v>
      </c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8"/>
      <c r="T106" s="189">
        <v>48</v>
      </c>
      <c r="U106" s="190"/>
      <c r="V106" s="191"/>
      <c r="W106" s="183" t="s">
        <v>3</v>
      </c>
      <c r="X106" s="183"/>
      <c r="Y106" s="184"/>
      <c r="Z106" s="9"/>
      <c r="AA106" s="9">
        <v>3</v>
      </c>
      <c r="AB106" s="9">
        <v>3</v>
      </c>
      <c r="AC106" s="9">
        <v>3</v>
      </c>
      <c r="AD106" s="9">
        <v>3</v>
      </c>
      <c r="AE106" s="9">
        <v>3</v>
      </c>
      <c r="AF106" s="9">
        <v>3</v>
      </c>
      <c r="AG106" s="9">
        <v>3</v>
      </c>
      <c r="AH106" s="27">
        <v>3</v>
      </c>
      <c r="AI106" s="27">
        <v>3</v>
      </c>
      <c r="AJ106" s="27">
        <v>3</v>
      </c>
      <c r="AK106" s="9">
        <v>3</v>
      </c>
      <c r="AL106" s="9">
        <v>3</v>
      </c>
      <c r="AM106" s="9">
        <v>3</v>
      </c>
      <c r="AN106" s="27">
        <v>3</v>
      </c>
      <c r="AO106" s="27">
        <v>3</v>
      </c>
      <c r="AP106" s="27">
        <v>3</v>
      </c>
      <c r="AQ106" s="12"/>
      <c r="AR106" s="13"/>
      <c r="AS106" s="13"/>
      <c r="AT106" s="27"/>
      <c r="AU106" s="10"/>
      <c r="AV106" s="10"/>
      <c r="AW106" s="10"/>
      <c r="AX106" s="10"/>
      <c r="AY106" s="27"/>
      <c r="AZ106" s="27"/>
      <c r="BA106" s="27"/>
      <c r="BB106" s="27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11"/>
      <c r="BN106" s="11"/>
      <c r="BO106" s="11"/>
      <c r="BP106" s="11"/>
      <c r="BQ106" s="96"/>
      <c r="BR106" s="41"/>
      <c r="BS106" s="41"/>
      <c r="BT106" s="42"/>
      <c r="BU106" s="13"/>
      <c r="BV106" s="13"/>
      <c r="BW106" s="13"/>
      <c r="BX106" s="13"/>
      <c r="BY106" s="13"/>
      <c r="BZ106" s="13"/>
      <c r="CA106" s="27"/>
      <c r="CB106" s="27"/>
      <c r="CC106" s="27"/>
      <c r="CD106" s="9"/>
      <c r="CE106" s="284">
        <f t="shared" si="4"/>
        <v>48</v>
      </c>
      <c r="CF106" s="284"/>
      <c r="CG106" s="284">
        <f>SUM(AT106:BL106)</f>
        <v>0</v>
      </c>
      <c r="CH106" s="284"/>
      <c r="CI106" s="284">
        <f t="shared" si="2"/>
        <v>48</v>
      </c>
      <c r="CJ106" s="284"/>
    </row>
    <row r="107" spans="1:88" s="97" customFormat="1" ht="12.75" customHeight="1">
      <c r="A107" s="182" t="s">
        <v>71</v>
      </c>
      <c r="B107" s="183"/>
      <c r="C107" s="183"/>
      <c r="D107" s="183"/>
      <c r="E107" s="184"/>
      <c r="F107" s="179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1"/>
      <c r="T107" s="182">
        <v>0</v>
      </c>
      <c r="U107" s="183"/>
      <c r="V107" s="184"/>
      <c r="W107" s="233" t="s">
        <v>4</v>
      </c>
      <c r="X107" s="233"/>
      <c r="Y107" s="234"/>
      <c r="Z107" s="14"/>
      <c r="AA107" s="14"/>
      <c r="AB107" s="14"/>
      <c r="AC107" s="14"/>
      <c r="AD107" s="14"/>
      <c r="AE107" s="14"/>
      <c r="AF107" s="14"/>
      <c r="AG107" s="14"/>
      <c r="AH107" s="27"/>
      <c r="AI107" s="27"/>
      <c r="AJ107" s="27"/>
      <c r="AK107" s="14"/>
      <c r="AL107" s="14"/>
      <c r="AM107" s="14"/>
      <c r="AN107" s="28"/>
      <c r="AO107" s="28"/>
      <c r="AP107" s="28"/>
      <c r="AQ107" s="17"/>
      <c r="AR107" s="18"/>
      <c r="AS107" s="18"/>
      <c r="AT107" s="28"/>
      <c r="AU107" s="15"/>
      <c r="AV107" s="15"/>
      <c r="AW107" s="15"/>
      <c r="AX107" s="10"/>
      <c r="AY107" s="27"/>
      <c r="AZ107" s="27"/>
      <c r="BA107" s="27"/>
      <c r="BB107" s="27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6"/>
      <c r="BN107" s="16"/>
      <c r="BO107" s="16"/>
      <c r="BP107" s="16"/>
      <c r="BQ107" s="98"/>
      <c r="BR107" s="40"/>
      <c r="BS107" s="40"/>
      <c r="BT107" s="40"/>
      <c r="BU107" s="18"/>
      <c r="BV107" s="18"/>
      <c r="BW107" s="18"/>
      <c r="BX107" s="18"/>
      <c r="BY107" s="18"/>
      <c r="BZ107" s="18"/>
      <c r="CA107" s="28"/>
      <c r="CB107" s="28"/>
      <c r="CC107" s="28"/>
      <c r="CD107" s="14"/>
      <c r="CE107" s="284">
        <f t="shared" si="4"/>
        <v>0</v>
      </c>
      <c r="CF107" s="284"/>
      <c r="CG107" s="284">
        <f>SUM(AT107:BL107)</f>
        <v>0</v>
      </c>
      <c r="CH107" s="284"/>
      <c r="CI107" s="284">
        <f t="shared" si="2"/>
        <v>0</v>
      </c>
      <c r="CJ107" s="284"/>
    </row>
    <row r="108" spans="1:88" s="97" customFormat="1" ht="15" customHeight="1">
      <c r="A108" s="189" t="s">
        <v>48</v>
      </c>
      <c r="B108" s="190"/>
      <c r="C108" s="190"/>
      <c r="D108" s="190"/>
      <c r="E108" s="191"/>
      <c r="F108" s="368" t="s">
        <v>189</v>
      </c>
      <c r="G108" s="369"/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369"/>
      <c r="S108" s="370"/>
      <c r="T108" s="189">
        <v>32</v>
      </c>
      <c r="U108" s="257"/>
      <c r="V108" s="258"/>
      <c r="W108" s="183" t="s">
        <v>3</v>
      </c>
      <c r="X108" s="183"/>
      <c r="Y108" s="184"/>
      <c r="Z108" s="9"/>
      <c r="AA108" s="9"/>
      <c r="AB108" s="9"/>
      <c r="AC108" s="9"/>
      <c r="AD108" s="9"/>
      <c r="AE108" s="9"/>
      <c r="AF108" s="9"/>
      <c r="AG108" s="9"/>
      <c r="AH108" s="27"/>
      <c r="AI108" s="27"/>
      <c r="AJ108" s="27"/>
      <c r="AK108" s="9"/>
      <c r="AL108" s="9"/>
      <c r="AM108" s="9"/>
      <c r="AN108" s="27"/>
      <c r="AO108" s="27"/>
      <c r="AP108" s="27"/>
      <c r="AQ108" s="12"/>
      <c r="AR108" s="13"/>
      <c r="AS108" s="13"/>
      <c r="AT108" s="27">
        <v>2</v>
      </c>
      <c r="AU108" s="10">
        <v>2</v>
      </c>
      <c r="AV108" s="10">
        <v>2</v>
      </c>
      <c r="AW108" s="10">
        <v>2</v>
      </c>
      <c r="AX108" s="10">
        <v>2</v>
      </c>
      <c r="AY108" s="27">
        <v>2</v>
      </c>
      <c r="AZ108" s="27">
        <v>2</v>
      </c>
      <c r="BA108" s="27">
        <v>2</v>
      </c>
      <c r="BB108" s="27">
        <v>2</v>
      </c>
      <c r="BC108" s="9">
        <v>2</v>
      </c>
      <c r="BD108" s="9">
        <v>2</v>
      </c>
      <c r="BE108" s="9">
        <v>2</v>
      </c>
      <c r="BF108" s="9">
        <v>2</v>
      </c>
      <c r="BG108" s="9">
        <v>2</v>
      </c>
      <c r="BH108" s="9">
        <v>2</v>
      </c>
      <c r="BI108" s="9">
        <v>2</v>
      </c>
      <c r="BJ108" s="9">
        <v>2</v>
      </c>
      <c r="BK108" s="9">
        <v>2</v>
      </c>
      <c r="BL108" s="9">
        <v>2</v>
      </c>
      <c r="BM108" s="11"/>
      <c r="BN108" s="11"/>
      <c r="BO108" s="11"/>
      <c r="BP108" s="11"/>
      <c r="BQ108" s="96"/>
      <c r="BR108" s="41"/>
      <c r="BS108" s="41"/>
      <c r="BT108" s="43"/>
      <c r="BU108" s="13"/>
      <c r="BV108" s="13"/>
      <c r="BW108" s="13"/>
      <c r="BX108" s="13"/>
      <c r="BY108" s="13"/>
      <c r="BZ108" s="13"/>
      <c r="CA108" s="27"/>
      <c r="CB108" s="27"/>
      <c r="CC108" s="27"/>
      <c r="CD108" s="9"/>
      <c r="CE108" s="232">
        <f>SUM(AA108:AP108)</f>
        <v>0</v>
      </c>
      <c r="CF108" s="234"/>
      <c r="CG108" s="232">
        <f>SUM(AT108:BL108)</f>
        <v>38</v>
      </c>
      <c r="CH108" s="234"/>
      <c r="CI108" s="232">
        <f>SUM(CE108:CH108)</f>
        <v>38</v>
      </c>
      <c r="CJ108" s="234"/>
    </row>
    <row r="109" spans="1:88" s="97" customFormat="1" ht="12.75">
      <c r="A109" s="182"/>
      <c r="B109" s="183"/>
      <c r="C109" s="183"/>
      <c r="D109" s="183"/>
      <c r="E109" s="184"/>
      <c r="F109" s="371"/>
      <c r="G109" s="372"/>
      <c r="H109" s="372"/>
      <c r="I109" s="372"/>
      <c r="J109" s="372"/>
      <c r="K109" s="372"/>
      <c r="L109" s="372"/>
      <c r="M109" s="372"/>
      <c r="N109" s="372"/>
      <c r="O109" s="372"/>
      <c r="P109" s="372"/>
      <c r="Q109" s="372"/>
      <c r="R109" s="372"/>
      <c r="S109" s="373"/>
      <c r="T109" s="182">
        <v>6</v>
      </c>
      <c r="U109" s="187"/>
      <c r="V109" s="188"/>
      <c r="W109" s="233" t="s">
        <v>4</v>
      </c>
      <c r="X109" s="233"/>
      <c r="Y109" s="234"/>
      <c r="Z109" s="9"/>
      <c r="AA109" s="9"/>
      <c r="AB109" s="9"/>
      <c r="AC109" s="9"/>
      <c r="AD109" s="9"/>
      <c r="AE109" s="9"/>
      <c r="AF109" s="9"/>
      <c r="AG109" s="9"/>
      <c r="AH109" s="27"/>
      <c r="AI109" s="27"/>
      <c r="AJ109" s="27"/>
      <c r="AK109" s="9"/>
      <c r="AL109" s="9"/>
      <c r="AM109" s="9"/>
      <c r="AN109" s="27"/>
      <c r="AO109" s="27"/>
      <c r="AP109" s="27"/>
      <c r="AQ109" s="12"/>
      <c r="AR109" s="13"/>
      <c r="AS109" s="13"/>
      <c r="AT109" s="27"/>
      <c r="AU109" s="10"/>
      <c r="AV109" s="10">
        <v>1</v>
      </c>
      <c r="AW109" s="10"/>
      <c r="AX109" s="10"/>
      <c r="AY109" s="27">
        <v>1</v>
      </c>
      <c r="AZ109" s="27"/>
      <c r="BA109" s="27"/>
      <c r="BB109" s="27">
        <v>1</v>
      </c>
      <c r="BC109" s="9"/>
      <c r="BD109" s="9"/>
      <c r="BE109" s="9">
        <v>1</v>
      </c>
      <c r="BF109" s="9"/>
      <c r="BG109" s="9">
        <v>1</v>
      </c>
      <c r="BH109" s="9"/>
      <c r="BI109" s="9"/>
      <c r="BJ109" s="9">
        <v>1</v>
      </c>
      <c r="BK109" s="9"/>
      <c r="BL109" s="9"/>
      <c r="BM109" s="11"/>
      <c r="BN109" s="11"/>
      <c r="BO109" s="11"/>
      <c r="BP109" s="11"/>
      <c r="BQ109" s="96"/>
      <c r="BR109" s="41"/>
      <c r="BS109" s="41"/>
      <c r="BT109" s="43"/>
      <c r="BU109" s="13"/>
      <c r="BV109" s="13"/>
      <c r="BW109" s="13"/>
      <c r="BX109" s="13"/>
      <c r="BY109" s="13"/>
      <c r="BZ109" s="13"/>
      <c r="CA109" s="27"/>
      <c r="CB109" s="27"/>
      <c r="CC109" s="27"/>
      <c r="CD109" s="9"/>
      <c r="CE109" s="232">
        <f>SUM(AA109:AP109)</f>
        <v>0</v>
      </c>
      <c r="CF109" s="234"/>
      <c r="CG109" s="232">
        <f>SUM(AT109:BL109)</f>
        <v>6</v>
      </c>
      <c r="CH109" s="234"/>
      <c r="CI109" s="232">
        <f>SUM(CE109:CH109)</f>
        <v>6</v>
      </c>
      <c r="CJ109" s="234"/>
    </row>
    <row r="110" spans="1:88" s="97" customFormat="1" ht="12.75">
      <c r="A110" s="284" t="s">
        <v>125</v>
      </c>
      <c r="B110" s="284"/>
      <c r="C110" s="284"/>
      <c r="D110" s="284"/>
      <c r="E110" s="284"/>
      <c r="F110" s="176" t="s">
        <v>190</v>
      </c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8"/>
      <c r="T110" s="304">
        <v>72</v>
      </c>
      <c r="U110" s="304"/>
      <c r="V110" s="304"/>
      <c r="W110" s="183" t="s">
        <v>3</v>
      </c>
      <c r="X110" s="183"/>
      <c r="Y110" s="184"/>
      <c r="Z110" s="9"/>
      <c r="AA110" s="9"/>
      <c r="AB110" s="9"/>
      <c r="AC110" s="9"/>
      <c r="AD110" s="9"/>
      <c r="AE110" s="9"/>
      <c r="AF110" s="9"/>
      <c r="AG110" s="9"/>
      <c r="AH110" s="27"/>
      <c r="AI110" s="27"/>
      <c r="AJ110" s="27"/>
      <c r="AK110" s="9"/>
      <c r="AL110" s="9"/>
      <c r="AM110" s="9"/>
      <c r="AN110" s="27"/>
      <c r="AO110" s="27"/>
      <c r="AP110" s="27"/>
      <c r="AQ110" s="12"/>
      <c r="AR110" s="13"/>
      <c r="AS110" s="13"/>
      <c r="AT110" s="27">
        <v>4</v>
      </c>
      <c r="AU110" s="10">
        <v>4</v>
      </c>
      <c r="AV110" s="10">
        <v>4</v>
      </c>
      <c r="AW110" s="10">
        <v>4</v>
      </c>
      <c r="AX110" s="10">
        <v>4</v>
      </c>
      <c r="AY110" s="27">
        <v>4</v>
      </c>
      <c r="AZ110" s="27">
        <v>4</v>
      </c>
      <c r="BA110" s="27">
        <v>4</v>
      </c>
      <c r="BB110" s="27">
        <v>4</v>
      </c>
      <c r="BC110" s="9">
        <v>4</v>
      </c>
      <c r="BD110" s="9">
        <v>4</v>
      </c>
      <c r="BE110" s="9">
        <v>4</v>
      </c>
      <c r="BF110" s="9">
        <v>4</v>
      </c>
      <c r="BG110" s="9">
        <v>4</v>
      </c>
      <c r="BH110" s="9">
        <v>4</v>
      </c>
      <c r="BI110" s="9">
        <v>4</v>
      </c>
      <c r="BJ110" s="9">
        <v>4</v>
      </c>
      <c r="BK110" s="9">
        <v>4</v>
      </c>
      <c r="BL110" s="9">
        <v>4</v>
      </c>
      <c r="BM110" s="11"/>
      <c r="BN110" s="11"/>
      <c r="BO110" s="11"/>
      <c r="BP110" s="11"/>
      <c r="BQ110" s="96"/>
      <c r="BR110" s="41"/>
      <c r="BS110" s="41"/>
      <c r="BT110" s="42"/>
      <c r="BU110" s="13"/>
      <c r="BV110" s="13"/>
      <c r="BW110" s="13"/>
      <c r="BX110" s="13"/>
      <c r="BY110" s="13"/>
      <c r="BZ110" s="13"/>
      <c r="CA110" s="27"/>
      <c r="CB110" s="27"/>
      <c r="CC110" s="27"/>
      <c r="CD110" s="9"/>
      <c r="CE110" s="284">
        <f t="shared" si="4"/>
        <v>0</v>
      </c>
      <c r="CF110" s="284"/>
      <c r="CG110" s="284">
        <f>AU110+AV110+AW110+AY110+AZ110+BC110+BD110+BE110+BF110+BH110+BI110+BJ110+BK110+BL110+BG110+BB110+BA110+AX110+AT110</f>
        <v>76</v>
      </c>
      <c r="CH110" s="284"/>
      <c r="CI110" s="284">
        <f t="shared" si="2"/>
        <v>76</v>
      </c>
      <c r="CJ110" s="284"/>
    </row>
    <row r="111" spans="1:88" s="97" customFormat="1" ht="53.25" customHeight="1">
      <c r="A111" s="284"/>
      <c r="B111" s="284"/>
      <c r="C111" s="284"/>
      <c r="D111" s="284"/>
      <c r="E111" s="284"/>
      <c r="F111" s="179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1"/>
      <c r="T111" s="182">
        <v>4</v>
      </c>
      <c r="U111" s="183"/>
      <c r="V111" s="184"/>
      <c r="W111" s="233" t="s">
        <v>4</v>
      </c>
      <c r="X111" s="233"/>
      <c r="Y111" s="234"/>
      <c r="Z111" s="9"/>
      <c r="AA111" s="9"/>
      <c r="AB111" s="9"/>
      <c r="AC111" s="9"/>
      <c r="AD111" s="9"/>
      <c r="AE111" s="9"/>
      <c r="AF111" s="9"/>
      <c r="AG111" s="9"/>
      <c r="AH111" s="27"/>
      <c r="AI111" s="27"/>
      <c r="AJ111" s="27"/>
      <c r="AK111" s="9"/>
      <c r="AL111" s="9"/>
      <c r="AM111" s="9"/>
      <c r="AN111" s="27"/>
      <c r="AO111" s="27"/>
      <c r="AP111" s="27"/>
      <c r="AQ111" s="12"/>
      <c r="AR111" s="13"/>
      <c r="AS111" s="13"/>
      <c r="AT111" s="27">
        <v>1</v>
      </c>
      <c r="AU111" s="10"/>
      <c r="AV111" s="10"/>
      <c r="AW111" s="10"/>
      <c r="AX111" s="10"/>
      <c r="AY111" s="27"/>
      <c r="AZ111" s="27">
        <v>1</v>
      </c>
      <c r="BA111" s="27"/>
      <c r="BB111" s="27"/>
      <c r="BC111" s="9"/>
      <c r="BD111" s="9"/>
      <c r="BE111" s="9">
        <v>1</v>
      </c>
      <c r="BF111" s="9"/>
      <c r="BG111" s="9"/>
      <c r="BH111" s="9"/>
      <c r="BI111" s="9"/>
      <c r="BJ111" s="9">
        <v>1</v>
      </c>
      <c r="BK111" s="9"/>
      <c r="BL111" s="9"/>
      <c r="BM111" s="11"/>
      <c r="BN111" s="11"/>
      <c r="BO111" s="11"/>
      <c r="BP111" s="11"/>
      <c r="BQ111" s="96"/>
      <c r="BR111" s="41"/>
      <c r="BS111" s="41"/>
      <c r="BT111" s="42"/>
      <c r="BU111" s="13"/>
      <c r="BV111" s="13"/>
      <c r="BW111" s="13"/>
      <c r="BX111" s="13"/>
      <c r="BY111" s="13"/>
      <c r="BZ111" s="13"/>
      <c r="CA111" s="27"/>
      <c r="CB111" s="27"/>
      <c r="CC111" s="27"/>
      <c r="CD111" s="9"/>
      <c r="CE111" s="284">
        <f>AA111+AB111+AC111+AD111+AE111+AF111+AG111+AH111+AI111+AJ111+AK111+AL111+AM111+AN111+AO111+AP111</f>
        <v>0</v>
      </c>
      <c r="CF111" s="284"/>
      <c r="CG111" s="284">
        <f>AU111+AV111+AW111+AY111+AZ111+BC111+BD111+BE111+BF111+BH111+BI111+BJ111+BK111+BL111+BG111+BB111+BA111+AX111+AT111</f>
        <v>4</v>
      </c>
      <c r="CH111" s="284"/>
      <c r="CI111" s="284">
        <f>CE111+CG111</f>
        <v>4</v>
      </c>
      <c r="CJ111" s="284"/>
    </row>
    <row r="112" spans="1:88" s="97" customFormat="1" ht="15">
      <c r="A112" s="189"/>
      <c r="B112" s="356"/>
      <c r="C112" s="356"/>
      <c r="D112" s="356"/>
      <c r="E112" s="357"/>
      <c r="F112" s="176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6"/>
      <c r="T112" s="189">
        <v>68</v>
      </c>
      <c r="U112" s="190"/>
      <c r="V112" s="191"/>
      <c r="W112" s="183" t="s">
        <v>3</v>
      </c>
      <c r="X112" s="183"/>
      <c r="Y112" s="184"/>
      <c r="Z112" s="9"/>
      <c r="AA112" s="27">
        <v>4</v>
      </c>
      <c r="AB112" s="10">
        <v>4</v>
      </c>
      <c r="AC112" s="10">
        <v>4</v>
      </c>
      <c r="AD112" s="10">
        <v>4</v>
      </c>
      <c r="AE112" s="10">
        <v>4</v>
      </c>
      <c r="AF112" s="27">
        <v>4</v>
      </c>
      <c r="AG112" s="27">
        <v>4</v>
      </c>
      <c r="AH112" s="27">
        <v>4</v>
      </c>
      <c r="AI112" s="27">
        <v>4</v>
      </c>
      <c r="AJ112" s="9">
        <v>4</v>
      </c>
      <c r="AK112" s="9">
        <v>4</v>
      </c>
      <c r="AL112" s="9">
        <v>4</v>
      </c>
      <c r="AM112" s="9">
        <v>4</v>
      </c>
      <c r="AN112" s="9">
        <v>4</v>
      </c>
      <c r="AO112" s="9">
        <v>6</v>
      </c>
      <c r="AP112" s="9">
        <v>6</v>
      </c>
      <c r="AQ112" s="12"/>
      <c r="AR112" s="13"/>
      <c r="AS112" s="13"/>
      <c r="AT112" s="27"/>
      <c r="AU112" s="10"/>
      <c r="AV112" s="10"/>
      <c r="AW112" s="10"/>
      <c r="AX112" s="10"/>
      <c r="AY112" s="27"/>
      <c r="AZ112" s="27"/>
      <c r="BA112" s="27"/>
      <c r="BB112" s="27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11"/>
      <c r="BN112" s="11"/>
      <c r="BO112" s="11"/>
      <c r="BP112" s="11"/>
      <c r="BQ112" s="96"/>
      <c r="BR112" s="41"/>
      <c r="BS112" s="41"/>
      <c r="BT112" s="42"/>
      <c r="BU112" s="13"/>
      <c r="BV112" s="13"/>
      <c r="BW112" s="13"/>
      <c r="BX112" s="13"/>
      <c r="BY112" s="13"/>
      <c r="BZ112" s="13"/>
      <c r="CA112" s="27"/>
      <c r="CB112" s="27"/>
      <c r="CC112" s="27"/>
      <c r="CD112" s="9"/>
      <c r="CE112" s="284">
        <f t="shared" si="4"/>
        <v>68</v>
      </c>
      <c r="CF112" s="284"/>
      <c r="CG112" s="284">
        <f>SUM(AT112:BL112)</f>
        <v>0</v>
      </c>
      <c r="CH112" s="284"/>
      <c r="CI112" s="284">
        <f>CE112+CG112</f>
        <v>68</v>
      </c>
      <c r="CJ112" s="284"/>
    </row>
    <row r="113" spans="1:88" s="97" customFormat="1" ht="15">
      <c r="A113" s="182" t="s">
        <v>29</v>
      </c>
      <c r="B113" s="274"/>
      <c r="C113" s="274"/>
      <c r="D113" s="274"/>
      <c r="E113" s="275"/>
      <c r="F113" s="179" t="s">
        <v>143</v>
      </c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70"/>
      <c r="T113" s="263">
        <v>12</v>
      </c>
      <c r="U113" s="302"/>
      <c r="V113" s="303"/>
      <c r="W113" s="233" t="s">
        <v>4</v>
      </c>
      <c r="X113" s="233"/>
      <c r="Y113" s="234"/>
      <c r="Z113" s="9"/>
      <c r="AA113" s="9">
        <v>1</v>
      </c>
      <c r="AB113" s="9"/>
      <c r="AC113" s="9">
        <v>1</v>
      </c>
      <c r="AD113" s="9">
        <v>1</v>
      </c>
      <c r="AE113" s="9"/>
      <c r="AF113" s="9">
        <v>1</v>
      </c>
      <c r="AG113" s="9">
        <v>1</v>
      </c>
      <c r="AH113" s="27">
        <v>1</v>
      </c>
      <c r="AI113" s="27">
        <v>1</v>
      </c>
      <c r="AJ113" s="27">
        <v>1</v>
      </c>
      <c r="AK113" s="9">
        <v>1</v>
      </c>
      <c r="AL113" s="9">
        <v>1</v>
      </c>
      <c r="AM113" s="9">
        <v>1</v>
      </c>
      <c r="AN113" s="27"/>
      <c r="AO113" s="27">
        <v>1</v>
      </c>
      <c r="AP113" s="27"/>
      <c r="AQ113" s="12"/>
      <c r="AR113" s="13"/>
      <c r="AS113" s="13"/>
      <c r="AT113" s="27"/>
      <c r="AU113" s="10"/>
      <c r="AV113" s="10"/>
      <c r="AW113" s="10"/>
      <c r="AX113" s="10"/>
      <c r="AY113" s="27"/>
      <c r="AZ113" s="27"/>
      <c r="BA113" s="27"/>
      <c r="BB113" s="27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11"/>
      <c r="BN113" s="11"/>
      <c r="BO113" s="11"/>
      <c r="BP113" s="11"/>
      <c r="BQ113" s="96"/>
      <c r="BR113" s="41"/>
      <c r="BS113" s="41"/>
      <c r="BT113" s="42"/>
      <c r="BU113" s="13"/>
      <c r="BV113" s="13"/>
      <c r="BW113" s="13"/>
      <c r="BX113" s="13"/>
      <c r="BY113" s="13"/>
      <c r="BZ113" s="13"/>
      <c r="CA113" s="27"/>
      <c r="CB113" s="27"/>
      <c r="CC113" s="27"/>
      <c r="CD113" s="9"/>
      <c r="CE113" s="232">
        <v>12</v>
      </c>
      <c r="CF113" s="234"/>
      <c r="CG113" s="232">
        <f>SUM(AT113+BL113+BK113+BJ113+BI113+BH113+BG113+BF113+BE113+BD113+BC113+BB113+BA113+AZ113+AY113+AX113+AW113+AV113+AU113)</f>
        <v>0</v>
      </c>
      <c r="CH113" s="234"/>
      <c r="CI113" s="232">
        <v>12</v>
      </c>
      <c r="CJ113" s="234"/>
    </row>
    <row r="114" spans="1:88" s="97" customFormat="1" ht="15">
      <c r="A114" s="189"/>
      <c r="B114" s="356"/>
      <c r="C114" s="356"/>
      <c r="D114" s="356"/>
      <c r="E114" s="357"/>
      <c r="F114" s="176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6"/>
      <c r="T114" s="189">
        <v>48</v>
      </c>
      <c r="U114" s="271"/>
      <c r="V114" s="272"/>
      <c r="W114" s="183" t="s">
        <v>3</v>
      </c>
      <c r="X114" s="183"/>
      <c r="Y114" s="184"/>
      <c r="Z114" s="9"/>
      <c r="AA114" s="9">
        <v>3</v>
      </c>
      <c r="AB114" s="9">
        <v>3</v>
      </c>
      <c r="AC114" s="9">
        <v>3</v>
      </c>
      <c r="AD114" s="9">
        <v>3</v>
      </c>
      <c r="AE114" s="9">
        <v>3</v>
      </c>
      <c r="AF114" s="9">
        <v>3</v>
      </c>
      <c r="AG114" s="9">
        <v>3</v>
      </c>
      <c r="AH114" s="27">
        <v>3</v>
      </c>
      <c r="AI114" s="27">
        <v>3</v>
      </c>
      <c r="AJ114" s="27">
        <v>3</v>
      </c>
      <c r="AK114" s="9">
        <v>3</v>
      </c>
      <c r="AL114" s="9">
        <v>3</v>
      </c>
      <c r="AM114" s="9">
        <v>3</v>
      </c>
      <c r="AN114" s="27">
        <v>3</v>
      </c>
      <c r="AO114" s="27">
        <v>3</v>
      </c>
      <c r="AP114" s="27">
        <v>3</v>
      </c>
      <c r="AQ114" s="12"/>
      <c r="AR114" s="13"/>
      <c r="AS114" s="13"/>
      <c r="AT114" s="27"/>
      <c r="AU114" s="10"/>
      <c r="AV114" s="10"/>
      <c r="AW114" s="10"/>
      <c r="AX114" s="10"/>
      <c r="AY114" s="27"/>
      <c r="AZ114" s="27"/>
      <c r="BA114" s="27"/>
      <c r="BB114" s="27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11"/>
      <c r="BN114" s="11"/>
      <c r="BO114" s="11"/>
      <c r="BP114" s="11"/>
      <c r="BQ114" s="96"/>
      <c r="BR114" s="41"/>
      <c r="BS114" s="41"/>
      <c r="BT114" s="42"/>
      <c r="BU114" s="13"/>
      <c r="BV114" s="13"/>
      <c r="BW114" s="13"/>
      <c r="BX114" s="13"/>
      <c r="BY114" s="13"/>
      <c r="BZ114" s="13"/>
      <c r="CA114" s="27"/>
      <c r="CB114" s="27"/>
      <c r="CC114" s="27"/>
      <c r="CD114" s="9"/>
      <c r="CE114" s="232">
        <f>SUM(AA114:AP114)</f>
        <v>48</v>
      </c>
      <c r="CF114" s="234"/>
      <c r="CG114" s="232">
        <f>SUM(AT114:BL114)</f>
        <v>0</v>
      </c>
      <c r="CH114" s="234"/>
      <c r="CI114" s="232">
        <f>SUM(CE114:CH114)</f>
        <v>48</v>
      </c>
      <c r="CJ114" s="234"/>
    </row>
    <row r="115" spans="1:88" s="97" customFormat="1" ht="15">
      <c r="A115" s="254" t="s">
        <v>50</v>
      </c>
      <c r="B115" s="354"/>
      <c r="C115" s="354"/>
      <c r="D115" s="354"/>
      <c r="E115" s="355"/>
      <c r="F115" s="179" t="s">
        <v>124</v>
      </c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70"/>
      <c r="T115" s="182"/>
      <c r="U115" s="183"/>
      <c r="V115" s="184"/>
      <c r="W115" s="233" t="s">
        <v>4</v>
      </c>
      <c r="X115" s="233"/>
      <c r="Y115" s="234"/>
      <c r="Z115" s="9"/>
      <c r="AA115" s="9"/>
      <c r="AB115" s="9"/>
      <c r="AC115" s="9"/>
      <c r="AD115" s="9"/>
      <c r="AE115" s="9"/>
      <c r="AF115" s="9"/>
      <c r="AG115" s="9"/>
      <c r="AH115" s="27"/>
      <c r="AI115" s="27"/>
      <c r="AJ115" s="27"/>
      <c r="AK115" s="9"/>
      <c r="AL115" s="9"/>
      <c r="AM115" s="9"/>
      <c r="AN115" s="27"/>
      <c r="AO115" s="27"/>
      <c r="AP115" s="27"/>
      <c r="AQ115" s="12"/>
      <c r="AR115" s="13"/>
      <c r="AS115" s="13"/>
      <c r="AT115" s="27"/>
      <c r="AU115" s="10"/>
      <c r="AV115" s="10"/>
      <c r="AW115" s="10"/>
      <c r="AX115" s="10"/>
      <c r="AY115" s="27"/>
      <c r="AZ115" s="27"/>
      <c r="BA115" s="27"/>
      <c r="BB115" s="27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11"/>
      <c r="BN115" s="11"/>
      <c r="BO115" s="11"/>
      <c r="BP115" s="11"/>
      <c r="BQ115" s="96"/>
      <c r="BR115" s="41"/>
      <c r="BS115" s="41"/>
      <c r="BT115" s="42"/>
      <c r="BU115" s="13"/>
      <c r="BV115" s="13"/>
      <c r="BW115" s="13"/>
      <c r="BX115" s="13"/>
      <c r="BY115" s="13"/>
      <c r="BZ115" s="13"/>
      <c r="CA115" s="27"/>
      <c r="CB115" s="27"/>
      <c r="CC115" s="27"/>
      <c r="CD115" s="9"/>
      <c r="CE115" s="284">
        <f>AA115+AB115+AC115+AD115+AE115+AF115+AG115+AH115+AI115+AJ115+AK115+AL115+AM115+AN115+AO115+AP115</f>
        <v>0</v>
      </c>
      <c r="CF115" s="284"/>
      <c r="CG115" s="284">
        <f>SUM(AT115:BL115)</f>
        <v>0</v>
      </c>
      <c r="CH115" s="284"/>
      <c r="CI115" s="284">
        <f>CE115+CG115</f>
        <v>0</v>
      </c>
      <c r="CJ115" s="284"/>
    </row>
    <row r="116" spans="1:88" s="97" customFormat="1" ht="12.75">
      <c r="A116" s="189" t="s">
        <v>144</v>
      </c>
      <c r="B116" s="276"/>
      <c r="C116" s="276"/>
      <c r="D116" s="276"/>
      <c r="E116" s="277"/>
      <c r="F116" s="176" t="s">
        <v>21</v>
      </c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8"/>
      <c r="T116" s="189">
        <v>57</v>
      </c>
      <c r="U116" s="190"/>
      <c r="V116" s="191"/>
      <c r="W116" s="183" t="s">
        <v>3</v>
      </c>
      <c r="X116" s="183"/>
      <c r="Y116" s="184"/>
      <c r="Z116" s="9"/>
      <c r="AA116" s="27"/>
      <c r="AB116" s="9"/>
      <c r="AC116" s="9"/>
      <c r="AD116" s="9"/>
      <c r="AE116" s="9"/>
      <c r="AF116" s="9"/>
      <c r="AG116" s="9"/>
      <c r="AH116" s="9"/>
      <c r="AI116" s="9"/>
      <c r="AJ116" s="27"/>
      <c r="AK116" s="27"/>
      <c r="AL116" s="27"/>
      <c r="AM116" s="9"/>
      <c r="AN116" s="9"/>
      <c r="AO116" s="9"/>
      <c r="AP116" s="27"/>
      <c r="AQ116" s="12"/>
      <c r="AR116" s="13"/>
      <c r="AS116" s="13"/>
      <c r="AT116" s="27">
        <v>3</v>
      </c>
      <c r="AU116" s="9">
        <v>3</v>
      </c>
      <c r="AV116" s="9">
        <v>3</v>
      </c>
      <c r="AW116" s="9">
        <v>3</v>
      </c>
      <c r="AX116" s="9">
        <v>3</v>
      </c>
      <c r="AY116" s="9">
        <v>3</v>
      </c>
      <c r="AZ116" s="9">
        <v>3</v>
      </c>
      <c r="BA116" s="9">
        <v>3</v>
      </c>
      <c r="BB116" s="9">
        <v>3</v>
      </c>
      <c r="BC116" s="27">
        <v>3</v>
      </c>
      <c r="BD116" s="27">
        <v>3</v>
      </c>
      <c r="BE116" s="27">
        <v>3</v>
      </c>
      <c r="BF116" s="9">
        <v>3</v>
      </c>
      <c r="BG116" s="9">
        <v>3</v>
      </c>
      <c r="BH116" s="9">
        <v>3</v>
      </c>
      <c r="BI116" s="27">
        <v>3</v>
      </c>
      <c r="BJ116" s="27">
        <v>3</v>
      </c>
      <c r="BK116" s="9">
        <v>3</v>
      </c>
      <c r="BL116" s="9">
        <v>3</v>
      </c>
      <c r="BM116" s="11"/>
      <c r="BN116" s="11"/>
      <c r="BO116" s="11"/>
      <c r="BP116" s="11"/>
      <c r="BQ116" s="96"/>
      <c r="BR116" s="41"/>
      <c r="BS116" s="41"/>
      <c r="BT116" s="42"/>
      <c r="BU116" s="13"/>
      <c r="BV116" s="13"/>
      <c r="BW116" s="13"/>
      <c r="BX116" s="13"/>
      <c r="BY116" s="13"/>
      <c r="BZ116" s="13"/>
      <c r="CA116" s="27"/>
      <c r="CB116" s="27"/>
      <c r="CC116" s="27"/>
      <c r="CD116" s="9"/>
      <c r="CE116" s="284">
        <f t="shared" si="4"/>
        <v>0</v>
      </c>
      <c r="CF116" s="284"/>
      <c r="CG116" s="284">
        <f>SUM(AT116:BL116)</f>
        <v>57</v>
      </c>
      <c r="CH116" s="284"/>
      <c r="CI116" s="284">
        <f>CE116+CG116</f>
        <v>57</v>
      </c>
      <c r="CJ116" s="284"/>
    </row>
    <row r="117" spans="1:88" s="97" customFormat="1" ht="12.75">
      <c r="A117" s="278"/>
      <c r="B117" s="279"/>
      <c r="C117" s="279"/>
      <c r="D117" s="279"/>
      <c r="E117" s="280"/>
      <c r="F117" s="179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1"/>
      <c r="T117" s="182"/>
      <c r="U117" s="183"/>
      <c r="V117" s="184"/>
      <c r="W117" s="233" t="s">
        <v>4</v>
      </c>
      <c r="X117" s="233"/>
      <c r="Y117" s="234"/>
      <c r="Z117" s="9"/>
      <c r="AA117" s="27"/>
      <c r="AB117" s="9"/>
      <c r="AC117" s="9"/>
      <c r="AD117" s="9"/>
      <c r="AE117" s="9"/>
      <c r="AF117" s="9"/>
      <c r="AG117" s="9"/>
      <c r="AH117" s="9"/>
      <c r="AI117" s="9"/>
      <c r="AJ117" s="27"/>
      <c r="AK117" s="27"/>
      <c r="AL117" s="27"/>
      <c r="AM117" s="9"/>
      <c r="AN117" s="9"/>
      <c r="AO117" s="9"/>
      <c r="AP117" s="27"/>
      <c r="AQ117" s="12"/>
      <c r="AR117" s="13"/>
      <c r="AS117" s="13"/>
      <c r="AT117" s="27"/>
      <c r="AU117" s="9"/>
      <c r="AV117" s="9"/>
      <c r="AW117" s="9"/>
      <c r="AX117" s="9"/>
      <c r="AY117" s="9"/>
      <c r="AZ117" s="9"/>
      <c r="BA117" s="9"/>
      <c r="BB117" s="9"/>
      <c r="BC117" s="27"/>
      <c r="BD117" s="27"/>
      <c r="BE117" s="27"/>
      <c r="BF117" s="9"/>
      <c r="BG117" s="9"/>
      <c r="BH117" s="9"/>
      <c r="BI117" s="27"/>
      <c r="BJ117" s="27"/>
      <c r="BK117" s="9"/>
      <c r="BL117" s="9"/>
      <c r="BM117" s="11"/>
      <c r="BN117" s="11"/>
      <c r="BO117" s="11"/>
      <c r="BP117" s="11"/>
      <c r="BQ117" s="96"/>
      <c r="BR117" s="41"/>
      <c r="BS117" s="41"/>
      <c r="BT117" s="42"/>
      <c r="BU117" s="13"/>
      <c r="BV117" s="13"/>
      <c r="BW117" s="13"/>
      <c r="BX117" s="13"/>
      <c r="BY117" s="13"/>
      <c r="BZ117" s="13"/>
      <c r="CA117" s="27"/>
      <c r="CB117" s="27"/>
      <c r="CC117" s="27"/>
      <c r="CD117" s="9"/>
      <c r="CE117" s="284">
        <f t="shared" si="4"/>
        <v>0</v>
      </c>
      <c r="CF117" s="284"/>
      <c r="CG117" s="284">
        <f>SUM(AT117:BL117)</f>
        <v>0</v>
      </c>
      <c r="CH117" s="284"/>
      <c r="CI117" s="284">
        <f>CE117+CG117</f>
        <v>0</v>
      </c>
      <c r="CJ117" s="284"/>
    </row>
    <row r="118" spans="1:88" s="97" customFormat="1" ht="12.75">
      <c r="A118" s="253" t="s">
        <v>132</v>
      </c>
      <c r="B118" s="196"/>
      <c r="C118" s="196"/>
      <c r="D118" s="196"/>
      <c r="E118" s="197"/>
      <c r="F118" s="176" t="s">
        <v>145</v>
      </c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8"/>
      <c r="T118" s="189">
        <v>48</v>
      </c>
      <c r="U118" s="190"/>
      <c r="V118" s="191"/>
      <c r="W118" s="232" t="s">
        <v>3</v>
      </c>
      <c r="X118" s="233"/>
      <c r="Y118" s="234"/>
      <c r="Z118" s="9"/>
      <c r="AA118" s="27">
        <v>3</v>
      </c>
      <c r="AB118" s="9">
        <v>3</v>
      </c>
      <c r="AC118" s="9">
        <v>3</v>
      </c>
      <c r="AD118" s="9">
        <v>3</v>
      </c>
      <c r="AE118" s="9">
        <v>3</v>
      </c>
      <c r="AF118" s="9">
        <v>3</v>
      </c>
      <c r="AG118" s="9">
        <v>3</v>
      </c>
      <c r="AH118" s="9">
        <v>3</v>
      </c>
      <c r="AI118" s="9">
        <v>3</v>
      </c>
      <c r="AJ118" s="27">
        <v>3</v>
      </c>
      <c r="AK118" s="27">
        <v>3</v>
      </c>
      <c r="AL118" s="27">
        <v>3</v>
      </c>
      <c r="AM118" s="9">
        <v>3</v>
      </c>
      <c r="AN118" s="9">
        <v>3</v>
      </c>
      <c r="AO118" s="9">
        <v>3</v>
      </c>
      <c r="AP118" s="27">
        <v>3</v>
      </c>
      <c r="AQ118" s="12"/>
      <c r="AR118" s="13"/>
      <c r="AS118" s="13"/>
      <c r="AT118" s="27"/>
      <c r="AU118" s="9"/>
      <c r="AV118" s="9"/>
      <c r="AW118" s="9"/>
      <c r="AX118" s="9"/>
      <c r="AY118" s="9"/>
      <c r="AZ118" s="9"/>
      <c r="BA118" s="9"/>
      <c r="BB118" s="9"/>
      <c r="BC118" s="27"/>
      <c r="BD118" s="27"/>
      <c r="BE118" s="27"/>
      <c r="BF118" s="9"/>
      <c r="BG118" s="9"/>
      <c r="BH118" s="9"/>
      <c r="BI118" s="27"/>
      <c r="BJ118" s="27"/>
      <c r="BK118" s="9"/>
      <c r="BL118" s="9"/>
      <c r="BM118" s="11"/>
      <c r="BN118" s="11"/>
      <c r="BO118" s="11"/>
      <c r="BP118" s="11"/>
      <c r="BQ118" s="96"/>
      <c r="BR118" s="41"/>
      <c r="BS118" s="41"/>
      <c r="BT118" s="42"/>
      <c r="BU118" s="13"/>
      <c r="BV118" s="13"/>
      <c r="BW118" s="13"/>
      <c r="BX118" s="13"/>
      <c r="BY118" s="13"/>
      <c r="BZ118" s="13"/>
      <c r="CA118" s="27"/>
      <c r="CB118" s="27"/>
      <c r="CC118" s="27"/>
      <c r="CD118" s="9"/>
      <c r="CE118" s="232">
        <v>48</v>
      </c>
      <c r="CF118" s="234"/>
      <c r="CG118" s="232">
        <v>0</v>
      </c>
      <c r="CH118" s="234"/>
      <c r="CI118" s="232">
        <v>48</v>
      </c>
      <c r="CJ118" s="234"/>
    </row>
    <row r="119" spans="1:88" s="97" customFormat="1" ht="12.75">
      <c r="A119" s="254"/>
      <c r="B119" s="255"/>
      <c r="C119" s="255"/>
      <c r="D119" s="255"/>
      <c r="E119" s="256"/>
      <c r="F119" s="179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1"/>
      <c r="T119" s="182"/>
      <c r="U119" s="183"/>
      <c r="V119" s="184"/>
      <c r="W119" s="232" t="s">
        <v>4</v>
      </c>
      <c r="X119" s="233"/>
      <c r="Y119" s="234"/>
      <c r="Z119" s="9"/>
      <c r="AA119" s="27"/>
      <c r="AB119" s="9"/>
      <c r="AC119" s="9"/>
      <c r="AD119" s="9"/>
      <c r="AE119" s="9"/>
      <c r="AF119" s="9"/>
      <c r="AG119" s="9"/>
      <c r="AH119" s="9"/>
      <c r="AI119" s="9"/>
      <c r="AJ119" s="27"/>
      <c r="AK119" s="27"/>
      <c r="AL119" s="27"/>
      <c r="AM119" s="9"/>
      <c r="AN119" s="9"/>
      <c r="AO119" s="9"/>
      <c r="AP119" s="27"/>
      <c r="AQ119" s="12"/>
      <c r="AR119" s="13"/>
      <c r="AS119" s="13"/>
      <c r="AT119" s="27"/>
      <c r="AU119" s="9"/>
      <c r="AV119" s="9"/>
      <c r="AW119" s="9"/>
      <c r="AX119" s="9"/>
      <c r="AY119" s="9"/>
      <c r="AZ119" s="9"/>
      <c r="BA119" s="9"/>
      <c r="BB119" s="9"/>
      <c r="BC119" s="27"/>
      <c r="BD119" s="27"/>
      <c r="BE119" s="27"/>
      <c r="BF119" s="9"/>
      <c r="BG119" s="9"/>
      <c r="BH119" s="9"/>
      <c r="BI119" s="27"/>
      <c r="BJ119" s="27"/>
      <c r="BK119" s="9"/>
      <c r="BL119" s="9"/>
      <c r="BM119" s="11"/>
      <c r="BN119" s="11"/>
      <c r="BO119" s="11"/>
      <c r="BP119" s="11"/>
      <c r="BQ119" s="96"/>
      <c r="BR119" s="41"/>
      <c r="BS119" s="41"/>
      <c r="BT119" s="42"/>
      <c r="BU119" s="13"/>
      <c r="BV119" s="13"/>
      <c r="BW119" s="13"/>
      <c r="BX119" s="13"/>
      <c r="BY119" s="13"/>
      <c r="BZ119" s="13"/>
      <c r="CA119" s="27"/>
      <c r="CB119" s="27"/>
      <c r="CC119" s="27"/>
      <c r="CD119" s="9"/>
      <c r="CE119" s="232"/>
      <c r="CF119" s="234"/>
      <c r="CG119" s="232"/>
      <c r="CH119" s="234"/>
      <c r="CI119" s="232"/>
      <c r="CJ119" s="234"/>
    </row>
    <row r="120" spans="1:88" s="97" customFormat="1" ht="12.75">
      <c r="A120" s="253" t="s">
        <v>191</v>
      </c>
      <c r="B120" s="196"/>
      <c r="C120" s="196"/>
      <c r="D120" s="196"/>
      <c r="E120" s="197"/>
      <c r="F120" s="176" t="s">
        <v>192</v>
      </c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8"/>
      <c r="T120" s="189">
        <v>38</v>
      </c>
      <c r="U120" s="190"/>
      <c r="V120" s="191"/>
      <c r="W120" s="232" t="s">
        <v>3</v>
      </c>
      <c r="X120" s="233"/>
      <c r="Y120" s="234"/>
      <c r="Z120" s="9"/>
      <c r="AA120" s="27"/>
      <c r="AB120" s="9"/>
      <c r="AC120" s="9"/>
      <c r="AD120" s="9"/>
      <c r="AE120" s="9"/>
      <c r="AF120" s="9"/>
      <c r="AG120" s="9"/>
      <c r="AH120" s="9"/>
      <c r="AI120" s="9"/>
      <c r="AJ120" s="27"/>
      <c r="AK120" s="27"/>
      <c r="AL120" s="27"/>
      <c r="AM120" s="9"/>
      <c r="AN120" s="9"/>
      <c r="AO120" s="9"/>
      <c r="AP120" s="27"/>
      <c r="AQ120" s="12"/>
      <c r="AR120" s="13"/>
      <c r="AS120" s="13"/>
      <c r="AT120" s="27">
        <v>2</v>
      </c>
      <c r="AU120" s="9">
        <v>2</v>
      </c>
      <c r="AV120" s="9">
        <v>2</v>
      </c>
      <c r="AW120" s="9">
        <v>2</v>
      </c>
      <c r="AX120" s="9">
        <v>2</v>
      </c>
      <c r="AY120" s="9">
        <v>2</v>
      </c>
      <c r="AZ120" s="9">
        <v>2</v>
      </c>
      <c r="BA120" s="9">
        <v>2</v>
      </c>
      <c r="BB120" s="9">
        <v>2</v>
      </c>
      <c r="BC120" s="27">
        <v>2</v>
      </c>
      <c r="BD120" s="27">
        <v>2</v>
      </c>
      <c r="BE120" s="27">
        <v>2</v>
      </c>
      <c r="BF120" s="9">
        <v>2</v>
      </c>
      <c r="BG120" s="9">
        <v>2</v>
      </c>
      <c r="BH120" s="9">
        <v>2</v>
      </c>
      <c r="BI120" s="27">
        <v>2</v>
      </c>
      <c r="BJ120" s="27">
        <v>2</v>
      </c>
      <c r="BK120" s="9">
        <v>2</v>
      </c>
      <c r="BL120" s="9">
        <v>2</v>
      </c>
      <c r="BM120" s="11"/>
      <c r="BN120" s="11"/>
      <c r="BO120" s="11"/>
      <c r="BP120" s="11"/>
      <c r="BQ120" s="96"/>
      <c r="BR120" s="41"/>
      <c r="BS120" s="41"/>
      <c r="BT120" s="42"/>
      <c r="BU120" s="13"/>
      <c r="BV120" s="13"/>
      <c r="BW120" s="13"/>
      <c r="BX120" s="13"/>
      <c r="BY120" s="13"/>
      <c r="BZ120" s="13"/>
      <c r="CA120" s="27"/>
      <c r="CB120" s="27"/>
      <c r="CC120" s="27"/>
      <c r="CD120" s="9"/>
      <c r="CE120" s="232">
        <v>0</v>
      </c>
      <c r="CF120" s="234"/>
      <c r="CG120" s="232">
        <v>38</v>
      </c>
      <c r="CH120" s="234"/>
      <c r="CI120" s="232">
        <v>38</v>
      </c>
      <c r="CJ120" s="234"/>
    </row>
    <row r="121" spans="1:88" s="97" customFormat="1" ht="12.75">
      <c r="A121" s="254"/>
      <c r="B121" s="255"/>
      <c r="C121" s="255"/>
      <c r="D121" s="255"/>
      <c r="E121" s="256"/>
      <c r="F121" s="179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1"/>
      <c r="T121" s="182"/>
      <c r="U121" s="183"/>
      <c r="V121" s="184"/>
      <c r="W121" s="232" t="s">
        <v>4</v>
      </c>
      <c r="X121" s="233"/>
      <c r="Y121" s="234"/>
      <c r="Z121" s="9"/>
      <c r="AA121" s="27"/>
      <c r="AB121" s="9"/>
      <c r="AC121" s="9"/>
      <c r="AD121" s="9"/>
      <c r="AE121" s="9"/>
      <c r="AF121" s="9"/>
      <c r="AG121" s="9"/>
      <c r="AH121" s="9"/>
      <c r="AI121" s="9"/>
      <c r="AJ121" s="27"/>
      <c r="AK121" s="27"/>
      <c r="AL121" s="27"/>
      <c r="AM121" s="9"/>
      <c r="AN121" s="9"/>
      <c r="AO121" s="9"/>
      <c r="AP121" s="27"/>
      <c r="AQ121" s="12"/>
      <c r="AR121" s="13"/>
      <c r="AS121" s="13"/>
      <c r="AT121" s="27"/>
      <c r="AU121" s="9"/>
      <c r="AV121" s="9"/>
      <c r="AW121" s="9"/>
      <c r="AX121" s="9"/>
      <c r="AY121" s="9"/>
      <c r="AZ121" s="9"/>
      <c r="BA121" s="9"/>
      <c r="BB121" s="9"/>
      <c r="BC121" s="27"/>
      <c r="BD121" s="27"/>
      <c r="BE121" s="27"/>
      <c r="BF121" s="9"/>
      <c r="BG121" s="9"/>
      <c r="BH121" s="9"/>
      <c r="BI121" s="27"/>
      <c r="BJ121" s="27"/>
      <c r="BK121" s="9"/>
      <c r="BL121" s="9"/>
      <c r="BM121" s="11"/>
      <c r="BN121" s="11"/>
      <c r="BO121" s="11"/>
      <c r="BP121" s="11"/>
      <c r="BQ121" s="96"/>
      <c r="BR121" s="41"/>
      <c r="BS121" s="41"/>
      <c r="BT121" s="42"/>
      <c r="BU121" s="13"/>
      <c r="BV121" s="13"/>
      <c r="BW121" s="13"/>
      <c r="BX121" s="13"/>
      <c r="BY121" s="13"/>
      <c r="BZ121" s="13"/>
      <c r="CA121" s="27"/>
      <c r="CB121" s="27"/>
      <c r="CC121" s="27"/>
      <c r="CD121" s="9"/>
      <c r="CE121" s="232"/>
      <c r="CF121" s="234"/>
      <c r="CG121" s="232"/>
      <c r="CH121" s="234"/>
      <c r="CI121" s="232"/>
      <c r="CJ121" s="234"/>
    </row>
    <row r="122" spans="1:88" s="97" customFormat="1" ht="12.75">
      <c r="A122" s="229" t="s">
        <v>51</v>
      </c>
      <c r="B122" s="230"/>
      <c r="C122" s="230"/>
      <c r="D122" s="230"/>
      <c r="E122" s="231"/>
      <c r="F122" s="229" t="s">
        <v>52</v>
      </c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1"/>
      <c r="T122" s="349">
        <f>T124+T126</f>
        <v>216</v>
      </c>
      <c r="U122" s="350"/>
      <c r="V122" s="351"/>
      <c r="W122" s="183" t="s">
        <v>3</v>
      </c>
      <c r="X122" s="183"/>
      <c r="Y122" s="184"/>
      <c r="Z122" s="9"/>
      <c r="AA122" s="9"/>
      <c r="AB122" s="9"/>
      <c r="AC122" s="9"/>
      <c r="AD122" s="9"/>
      <c r="AE122" s="9"/>
      <c r="AF122" s="9"/>
      <c r="AG122" s="9"/>
      <c r="AH122" s="27"/>
      <c r="AI122" s="27"/>
      <c r="AJ122" s="27"/>
      <c r="AK122" s="9"/>
      <c r="AL122" s="9"/>
      <c r="AM122" s="9"/>
      <c r="AN122" s="27"/>
      <c r="AO122" s="27"/>
      <c r="AP122" s="27"/>
      <c r="AQ122" s="12"/>
      <c r="AR122" s="13"/>
      <c r="AS122" s="13"/>
      <c r="AT122" s="27"/>
      <c r="AU122" s="10"/>
      <c r="AV122" s="10"/>
      <c r="AW122" s="10"/>
      <c r="AX122" s="10"/>
      <c r="AY122" s="27"/>
      <c r="AZ122" s="27"/>
      <c r="BA122" s="27"/>
      <c r="BB122" s="27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11"/>
      <c r="BN122" s="11"/>
      <c r="BO122" s="11"/>
      <c r="BP122" s="11"/>
      <c r="BQ122" s="96"/>
      <c r="BR122" s="41"/>
      <c r="BS122" s="41"/>
      <c r="BT122" s="42"/>
      <c r="BU122" s="13"/>
      <c r="BV122" s="13"/>
      <c r="BW122" s="13"/>
      <c r="BX122" s="13"/>
      <c r="BY122" s="13"/>
      <c r="BZ122" s="13"/>
      <c r="CA122" s="27"/>
      <c r="CB122" s="27"/>
      <c r="CC122" s="27"/>
      <c r="CD122" s="9"/>
      <c r="CE122" s="284"/>
      <c r="CF122" s="284"/>
      <c r="CG122" s="284"/>
      <c r="CH122" s="284"/>
      <c r="CI122" s="284"/>
      <c r="CJ122" s="284"/>
    </row>
    <row r="123" spans="1:88" s="97" customFormat="1" ht="12.75">
      <c r="A123" s="221"/>
      <c r="B123" s="222"/>
      <c r="C123" s="222"/>
      <c r="D123" s="222"/>
      <c r="E123" s="223"/>
      <c r="F123" s="221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3"/>
      <c r="T123" s="182">
        <f>T125+T127</f>
        <v>12</v>
      </c>
      <c r="U123" s="183"/>
      <c r="V123" s="184"/>
      <c r="W123" s="233" t="s">
        <v>4</v>
      </c>
      <c r="X123" s="233"/>
      <c r="Y123" s="234"/>
      <c r="Z123" s="9"/>
      <c r="AA123" s="9"/>
      <c r="AB123" s="9"/>
      <c r="AC123" s="9"/>
      <c r="AD123" s="9"/>
      <c r="AE123" s="9"/>
      <c r="AF123" s="9"/>
      <c r="AG123" s="9"/>
      <c r="AH123" s="27"/>
      <c r="AI123" s="27"/>
      <c r="AJ123" s="27"/>
      <c r="AK123" s="9"/>
      <c r="AL123" s="9"/>
      <c r="AM123" s="9"/>
      <c r="AN123" s="27"/>
      <c r="AO123" s="27"/>
      <c r="AP123" s="27"/>
      <c r="AQ123" s="12"/>
      <c r="AR123" s="13"/>
      <c r="AS123" s="13"/>
      <c r="AT123" s="27"/>
      <c r="AU123" s="10"/>
      <c r="AV123" s="10"/>
      <c r="AW123" s="10"/>
      <c r="AX123" s="10"/>
      <c r="AY123" s="27"/>
      <c r="AZ123" s="27"/>
      <c r="BA123" s="27"/>
      <c r="BB123" s="27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11"/>
      <c r="BN123" s="11"/>
      <c r="BO123" s="11"/>
      <c r="BP123" s="11"/>
      <c r="BQ123" s="96"/>
      <c r="BR123" s="41"/>
      <c r="BS123" s="41"/>
      <c r="BT123" s="42"/>
      <c r="BU123" s="13"/>
      <c r="BV123" s="13"/>
      <c r="BW123" s="13"/>
      <c r="BX123" s="13"/>
      <c r="BY123" s="13"/>
      <c r="BZ123" s="13"/>
      <c r="CA123" s="27"/>
      <c r="CB123" s="27"/>
      <c r="CC123" s="27"/>
      <c r="CD123" s="9"/>
      <c r="CE123" s="284"/>
      <c r="CF123" s="284"/>
      <c r="CG123" s="284"/>
      <c r="CH123" s="284"/>
      <c r="CI123" s="284"/>
      <c r="CJ123" s="284"/>
    </row>
    <row r="124" spans="1:88" s="97" customFormat="1" ht="15" customHeight="1">
      <c r="A124" s="189" t="s">
        <v>53</v>
      </c>
      <c r="B124" s="190"/>
      <c r="C124" s="190"/>
      <c r="D124" s="190"/>
      <c r="E124" s="191"/>
      <c r="F124" s="176" t="s">
        <v>127</v>
      </c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8"/>
      <c r="T124" s="189">
        <v>152</v>
      </c>
      <c r="U124" s="190"/>
      <c r="V124" s="191"/>
      <c r="W124" s="183" t="s">
        <v>3</v>
      </c>
      <c r="X124" s="183"/>
      <c r="Y124" s="184"/>
      <c r="Z124" s="9"/>
      <c r="AA124" s="9"/>
      <c r="AB124" s="9"/>
      <c r="AC124" s="9"/>
      <c r="AD124" s="9"/>
      <c r="AE124" s="9"/>
      <c r="AF124" s="9"/>
      <c r="AG124" s="9"/>
      <c r="AH124" s="27"/>
      <c r="AI124" s="27"/>
      <c r="AJ124" s="27"/>
      <c r="AK124" s="9"/>
      <c r="AL124" s="9"/>
      <c r="AM124" s="9"/>
      <c r="AN124" s="27"/>
      <c r="AO124" s="27"/>
      <c r="AP124" s="27"/>
      <c r="AQ124" s="12"/>
      <c r="AR124" s="13"/>
      <c r="AS124" s="13"/>
      <c r="AT124" s="161">
        <v>8</v>
      </c>
      <c r="AU124" s="162">
        <v>9</v>
      </c>
      <c r="AV124" s="162">
        <v>8</v>
      </c>
      <c r="AW124" s="161">
        <v>9</v>
      </c>
      <c r="AX124" s="162">
        <v>8</v>
      </c>
      <c r="AY124" s="162">
        <v>8</v>
      </c>
      <c r="AZ124" s="161">
        <v>9</v>
      </c>
      <c r="BA124" s="162">
        <v>8</v>
      </c>
      <c r="BB124" s="162">
        <v>8</v>
      </c>
      <c r="BC124" s="161">
        <v>9</v>
      </c>
      <c r="BD124" s="162">
        <v>8</v>
      </c>
      <c r="BE124" s="162">
        <v>8</v>
      </c>
      <c r="BF124" s="161">
        <v>9</v>
      </c>
      <c r="BG124" s="162">
        <v>8</v>
      </c>
      <c r="BH124" s="162">
        <v>9</v>
      </c>
      <c r="BI124" s="161">
        <v>8</v>
      </c>
      <c r="BJ124" s="162">
        <v>9</v>
      </c>
      <c r="BK124" s="162">
        <v>8</v>
      </c>
      <c r="BL124" s="163">
        <v>9</v>
      </c>
      <c r="BM124" s="11"/>
      <c r="BN124" s="11"/>
      <c r="BO124" s="11"/>
      <c r="BP124" s="11"/>
      <c r="BQ124" s="96"/>
      <c r="BR124" s="41"/>
      <c r="BS124" s="41"/>
      <c r="BT124" s="42"/>
      <c r="BU124" s="13"/>
      <c r="BV124" s="13"/>
      <c r="BW124" s="13"/>
      <c r="BX124" s="13"/>
      <c r="BY124" s="13"/>
      <c r="BZ124" s="13"/>
      <c r="CA124" s="27"/>
      <c r="CB124" s="27"/>
      <c r="CC124" s="27"/>
      <c r="CD124" s="9"/>
      <c r="CE124" s="284">
        <f>AA124+AB124+AC124+AD124+AE124+AF124+AG124+AH124+AI124+AJ124+AK124+AL124+AM124+AN124+AO124+AP124+AQ124</f>
        <v>0</v>
      </c>
      <c r="CF124" s="284"/>
      <c r="CG124" s="284">
        <f>SUM(AT124:BL124)</f>
        <v>160</v>
      </c>
      <c r="CH124" s="284"/>
      <c r="CI124" s="284">
        <f>CE124+CG124</f>
        <v>160</v>
      </c>
      <c r="CJ124" s="284"/>
    </row>
    <row r="125" spans="1:88" s="97" customFormat="1" ht="42.75" customHeight="1">
      <c r="A125" s="182"/>
      <c r="B125" s="183"/>
      <c r="C125" s="183"/>
      <c r="D125" s="183"/>
      <c r="E125" s="184"/>
      <c r="F125" s="179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1"/>
      <c r="T125" s="182">
        <v>8</v>
      </c>
      <c r="U125" s="183"/>
      <c r="V125" s="184"/>
      <c r="W125" s="233" t="s">
        <v>4</v>
      </c>
      <c r="X125" s="233"/>
      <c r="Y125" s="234"/>
      <c r="Z125" s="9"/>
      <c r="AA125" s="9"/>
      <c r="AB125" s="9"/>
      <c r="AC125" s="9"/>
      <c r="AD125" s="9"/>
      <c r="AE125" s="9"/>
      <c r="AF125" s="9"/>
      <c r="AG125" s="9"/>
      <c r="AH125" s="27"/>
      <c r="AI125" s="27"/>
      <c r="AJ125" s="27"/>
      <c r="AK125" s="9"/>
      <c r="AL125" s="9"/>
      <c r="AM125" s="9"/>
      <c r="AN125" s="27"/>
      <c r="AO125" s="27"/>
      <c r="AP125" s="27"/>
      <c r="AQ125" s="12"/>
      <c r="AR125" s="13"/>
      <c r="AS125" s="13"/>
      <c r="AT125" s="27"/>
      <c r="AU125" s="10">
        <v>1</v>
      </c>
      <c r="AV125" s="10"/>
      <c r="AW125" s="10">
        <v>1</v>
      </c>
      <c r="AX125" s="10"/>
      <c r="AY125" s="27">
        <v>1</v>
      </c>
      <c r="AZ125" s="27"/>
      <c r="BA125" s="27">
        <v>1</v>
      </c>
      <c r="BB125" s="27"/>
      <c r="BC125" s="9">
        <v>1</v>
      </c>
      <c r="BD125" s="9"/>
      <c r="BE125" s="9">
        <v>1</v>
      </c>
      <c r="BF125" s="9"/>
      <c r="BG125" s="9">
        <v>1</v>
      </c>
      <c r="BH125" s="9"/>
      <c r="BI125" s="9">
        <v>1</v>
      </c>
      <c r="BJ125" s="9"/>
      <c r="BK125" s="9"/>
      <c r="BL125" s="9"/>
      <c r="BM125" s="11"/>
      <c r="BN125" s="11"/>
      <c r="BO125" s="11"/>
      <c r="BP125" s="11"/>
      <c r="BQ125" s="96"/>
      <c r="BR125" s="41"/>
      <c r="BS125" s="41"/>
      <c r="BT125" s="42"/>
      <c r="BU125" s="13"/>
      <c r="BV125" s="13"/>
      <c r="BW125" s="13"/>
      <c r="BX125" s="13"/>
      <c r="BY125" s="13"/>
      <c r="BZ125" s="13"/>
      <c r="CA125" s="27"/>
      <c r="CB125" s="27"/>
      <c r="CC125" s="27"/>
      <c r="CD125" s="9"/>
      <c r="CE125" s="284">
        <f>AA125+AB125+AC125+AD125+AE125+AF125+AG125+AH125+AI125+AJ125+AK125+AL125+AM125+AN125+AO125+AP125+AQ125</f>
        <v>0</v>
      </c>
      <c r="CF125" s="284"/>
      <c r="CG125" s="284">
        <f>SUM(AT125:BL125)</f>
        <v>8</v>
      </c>
      <c r="CH125" s="284"/>
      <c r="CI125" s="284">
        <f>CE125+CG125</f>
        <v>8</v>
      </c>
      <c r="CJ125" s="284"/>
    </row>
    <row r="126" spans="1:88" s="97" customFormat="1" ht="15" customHeight="1">
      <c r="A126" s="189" t="s">
        <v>128</v>
      </c>
      <c r="B126" s="190"/>
      <c r="C126" s="190"/>
      <c r="D126" s="190"/>
      <c r="E126" s="191"/>
      <c r="F126" s="176" t="s">
        <v>193</v>
      </c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8"/>
      <c r="T126" s="189">
        <v>64</v>
      </c>
      <c r="U126" s="190"/>
      <c r="V126" s="191"/>
      <c r="W126" s="232" t="s">
        <v>3</v>
      </c>
      <c r="X126" s="233"/>
      <c r="Y126" s="234"/>
      <c r="Z126" s="9"/>
      <c r="AA126" s="9"/>
      <c r="AB126" s="9"/>
      <c r="AC126" s="9"/>
      <c r="AD126" s="9"/>
      <c r="AE126" s="9"/>
      <c r="AF126" s="9"/>
      <c r="AG126" s="9"/>
      <c r="AH126" s="27"/>
      <c r="AI126" s="27"/>
      <c r="AJ126" s="27"/>
      <c r="AK126" s="9"/>
      <c r="AL126" s="9"/>
      <c r="AM126" s="9"/>
      <c r="AN126" s="27"/>
      <c r="AO126" s="27"/>
      <c r="AP126" s="27"/>
      <c r="AQ126" s="12"/>
      <c r="AR126" s="13"/>
      <c r="AS126" s="13"/>
      <c r="AT126" s="27">
        <v>4</v>
      </c>
      <c r="AU126" s="10">
        <v>3</v>
      </c>
      <c r="AV126" s="10">
        <v>4</v>
      </c>
      <c r="AW126" s="10">
        <v>3</v>
      </c>
      <c r="AX126" s="10">
        <v>4</v>
      </c>
      <c r="AY126" s="27">
        <v>3</v>
      </c>
      <c r="AZ126" s="27">
        <v>4</v>
      </c>
      <c r="BA126" s="27">
        <v>3</v>
      </c>
      <c r="BB126" s="27">
        <v>4</v>
      </c>
      <c r="BC126" s="9">
        <v>3</v>
      </c>
      <c r="BD126" s="9">
        <v>4</v>
      </c>
      <c r="BE126" s="9">
        <v>3</v>
      </c>
      <c r="BF126" s="9">
        <v>4</v>
      </c>
      <c r="BG126" s="9">
        <v>3</v>
      </c>
      <c r="BH126" s="9">
        <v>4</v>
      </c>
      <c r="BI126" s="9">
        <v>3</v>
      </c>
      <c r="BJ126" s="9">
        <v>4</v>
      </c>
      <c r="BK126" s="9">
        <v>4</v>
      </c>
      <c r="BL126" s="9">
        <v>4</v>
      </c>
      <c r="BM126" s="11"/>
      <c r="BN126" s="11"/>
      <c r="BO126" s="11"/>
      <c r="BP126" s="11"/>
      <c r="BQ126" s="96"/>
      <c r="BR126" s="41"/>
      <c r="BS126" s="41"/>
      <c r="BT126" s="42"/>
      <c r="BU126" s="13"/>
      <c r="BV126" s="13"/>
      <c r="BW126" s="13"/>
      <c r="BX126" s="13"/>
      <c r="BY126" s="13"/>
      <c r="BZ126" s="13"/>
      <c r="CA126" s="27"/>
      <c r="CB126" s="27"/>
      <c r="CC126" s="27"/>
      <c r="CD126" s="9"/>
      <c r="CE126" s="232">
        <f>AA126+AB126+AC126+AD126+AE126+AF126+AG126+AH126+AI126+AJ126+AK126+AL126+AM126+AN126+AO126+AP126+AQ126</f>
        <v>0</v>
      </c>
      <c r="CF126" s="234"/>
      <c r="CG126" s="232">
        <f>SUM(AT126:BL126)</f>
        <v>68</v>
      </c>
      <c r="CH126" s="234"/>
      <c r="CI126" s="232">
        <f>CE126+CG126</f>
        <v>68</v>
      </c>
      <c r="CJ126" s="234"/>
    </row>
    <row r="127" spans="1:88" s="97" customFormat="1" ht="12.75">
      <c r="A127" s="182"/>
      <c r="B127" s="183"/>
      <c r="C127" s="183"/>
      <c r="D127" s="183"/>
      <c r="E127" s="184"/>
      <c r="F127" s="179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1"/>
      <c r="T127" s="182">
        <v>4</v>
      </c>
      <c r="U127" s="183"/>
      <c r="V127" s="184"/>
      <c r="W127" s="232" t="s">
        <v>4</v>
      </c>
      <c r="X127" s="233"/>
      <c r="Y127" s="234"/>
      <c r="Z127" s="9"/>
      <c r="AA127" s="9"/>
      <c r="AB127" s="9"/>
      <c r="AC127" s="9"/>
      <c r="AD127" s="9"/>
      <c r="AE127" s="9"/>
      <c r="AF127" s="9"/>
      <c r="AG127" s="9"/>
      <c r="AH127" s="27"/>
      <c r="AI127" s="27"/>
      <c r="AJ127" s="27"/>
      <c r="AK127" s="9"/>
      <c r="AL127" s="9"/>
      <c r="AM127" s="9"/>
      <c r="AN127" s="27"/>
      <c r="AO127" s="27"/>
      <c r="AP127" s="27"/>
      <c r="AQ127" s="12"/>
      <c r="AR127" s="13"/>
      <c r="AS127" s="13"/>
      <c r="AT127" s="28"/>
      <c r="AU127" s="28"/>
      <c r="AV127" s="15"/>
      <c r="AW127" s="15">
        <v>1</v>
      </c>
      <c r="AX127" s="28"/>
      <c r="AY127" s="28">
        <v>1</v>
      </c>
      <c r="AZ127" s="28"/>
      <c r="BA127" s="28">
        <v>1</v>
      </c>
      <c r="BB127" s="28"/>
      <c r="BC127" s="14"/>
      <c r="BD127" s="14"/>
      <c r="BE127" s="14"/>
      <c r="BF127" s="14"/>
      <c r="BG127" s="14">
        <v>1</v>
      </c>
      <c r="BH127" s="14"/>
      <c r="BI127" s="14"/>
      <c r="BJ127" s="14"/>
      <c r="BK127" s="14"/>
      <c r="BL127" s="14"/>
      <c r="BM127" s="11"/>
      <c r="BN127" s="11"/>
      <c r="BO127" s="11"/>
      <c r="BP127" s="11"/>
      <c r="BQ127" s="96"/>
      <c r="BR127" s="41"/>
      <c r="BS127" s="41"/>
      <c r="BT127" s="42"/>
      <c r="BU127" s="13"/>
      <c r="BV127" s="13"/>
      <c r="BW127" s="13"/>
      <c r="BX127" s="13"/>
      <c r="BY127" s="13"/>
      <c r="BZ127" s="13"/>
      <c r="CA127" s="27"/>
      <c r="CB127" s="27"/>
      <c r="CC127" s="27"/>
      <c r="CD127" s="9"/>
      <c r="CE127" s="232">
        <f>AA127+AB127+AC127+AD127+AE127+AF127+AG127+AH127+AI127+AJ127+AK127+AL127+AM127+AN127+AO127+AP127+AQ127</f>
        <v>0</v>
      </c>
      <c r="CF127" s="234"/>
      <c r="CG127" s="232">
        <f>SUM(AT127:BL127)</f>
        <v>4</v>
      </c>
      <c r="CH127" s="234"/>
      <c r="CI127" s="232">
        <f>CE127+CG127</f>
        <v>4</v>
      </c>
      <c r="CJ127" s="234"/>
    </row>
    <row r="128" spans="1:88" s="97" customFormat="1" ht="1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253" t="s">
        <v>3</v>
      </c>
      <c r="X128" s="196"/>
      <c r="Y128" s="197"/>
      <c r="Z128" s="192"/>
      <c r="AA128" s="192">
        <v>36</v>
      </c>
      <c r="AB128" s="192">
        <v>36</v>
      </c>
      <c r="AC128" s="192">
        <v>36</v>
      </c>
      <c r="AD128" s="192">
        <v>36</v>
      </c>
      <c r="AE128" s="192">
        <v>36</v>
      </c>
      <c r="AF128" s="192">
        <v>36</v>
      </c>
      <c r="AG128" s="192">
        <v>36</v>
      </c>
      <c r="AH128" s="192">
        <v>36</v>
      </c>
      <c r="AI128" s="192">
        <v>36</v>
      </c>
      <c r="AJ128" s="192">
        <v>36</v>
      </c>
      <c r="AK128" s="192">
        <v>36</v>
      </c>
      <c r="AL128" s="192">
        <v>36</v>
      </c>
      <c r="AM128" s="192">
        <v>36</v>
      </c>
      <c r="AN128" s="192">
        <v>36</v>
      </c>
      <c r="AO128" s="192">
        <v>36</v>
      </c>
      <c r="AP128" s="192">
        <v>36</v>
      </c>
      <c r="AQ128" s="192"/>
      <c r="AR128" s="307"/>
      <c r="AS128" s="307"/>
      <c r="AT128" s="205">
        <v>36</v>
      </c>
      <c r="AU128" s="192">
        <v>36</v>
      </c>
      <c r="AV128" s="192">
        <v>36</v>
      </c>
      <c r="AW128" s="192">
        <v>36</v>
      </c>
      <c r="AX128" s="192">
        <v>36</v>
      </c>
      <c r="AY128" s="192">
        <v>36</v>
      </c>
      <c r="AZ128" s="192">
        <v>36</v>
      </c>
      <c r="BA128" s="192">
        <v>36</v>
      </c>
      <c r="BB128" s="192">
        <v>36</v>
      </c>
      <c r="BC128" s="192">
        <v>36</v>
      </c>
      <c r="BD128" s="192">
        <v>36</v>
      </c>
      <c r="BE128" s="192">
        <v>36</v>
      </c>
      <c r="BF128" s="192">
        <v>36</v>
      </c>
      <c r="BG128" s="192">
        <v>36</v>
      </c>
      <c r="BH128" s="192">
        <v>36</v>
      </c>
      <c r="BI128" s="192">
        <v>36</v>
      </c>
      <c r="BJ128" s="192">
        <v>36</v>
      </c>
      <c r="BK128" s="192">
        <v>36</v>
      </c>
      <c r="BL128" s="192">
        <v>36</v>
      </c>
      <c r="BM128" s="192"/>
      <c r="BN128" s="192"/>
      <c r="BO128" s="192"/>
      <c r="BP128" s="192"/>
      <c r="BQ128" s="192"/>
      <c r="BR128" s="192"/>
      <c r="BS128" s="192"/>
      <c r="BT128" s="24"/>
      <c r="BU128" s="24"/>
      <c r="BV128" s="1"/>
      <c r="BW128" s="1"/>
      <c r="BX128" s="1"/>
      <c r="BY128" s="1"/>
      <c r="BZ128" s="1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</row>
    <row r="129" spans="1:88" s="97" customFormat="1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85">
        <f>T122+T98+T92+T78</f>
        <v>1157</v>
      </c>
      <c r="T129" s="185"/>
      <c r="U129" s="185"/>
      <c r="V129" s="186"/>
      <c r="W129" s="254"/>
      <c r="X129" s="255"/>
      <c r="Y129" s="256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193"/>
      <c r="AN129" s="193"/>
      <c r="AO129" s="193"/>
      <c r="AP129" s="193"/>
      <c r="AQ129" s="193"/>
      <c r="AR129" s="308"/>
      <c r="AS129" s="308"/>
      <c r="AT129" s="206"/>
      <c r="AU129" s="193"/>
      <c r="AV129" s="193"/>
      <c r="AW129" s="193"/>
      <c r="AX129" s="209"/>
      <c r="AY129" s="193"/>
      <c r="AZ129" s="193"/>
      <c r="BA129" s="209"/>
      <c r="BB129" s="209"/>
      <c r="BC129" s="193"/>
      <c r="BD129" s="193"/>
      <c r="BE129" s="193"/>
      <c r="BF129" s="193"/>
      <c r="BG129" s="209"/>
      <c r="BH129" s="193"/>
      <c r="BI129" s="193"/>
      <c r="BJ129" s="193"/>
      <c r="BK129" s="193"/>
      <c r="BL129" s="209"/>
      <c r="BM129" s="193"/>
      <c r="BN129" s="209"/>
      <c r="BO129" s="193"/>
      <c r="BP129" s="193"/>
      <c r="BQ129" s="193"/>
      <c r="BR129" s="193"/>
      <c r="BS129" s="193"/>
      <c r="BT129" s="24"/>
      <c r="BU129" s="24"/>
      <c r="BV129" s="1"/>
      <c r="BW129" s="1"/>
      <c r="BX129" s="1"/>
      <c r="BY129" s="1"/>
      <c r="BZ129" s="1"/>
      <c r="CA129" s="19"/>
      <c r="CB129" s="19"/>
      <c r="CC129" s="19"/>
      <c r="CD129" s="23"/>
      <c r="CE129" s="21"/>
      <c r="CF129" s="21"/>
      <c r="CG129" s="21"/>
      <c r="CH129" s="314">
        <f>CI81+CI83+CI85+CI87+CI91+CI95+CI97+CI103+CI105+CI107+CI109+CI111+CI113+CI115+CI117+CI125+CI127</f>
        <v>150</v>
      </c>
      <c r="CI129" s="314"/>
      <c r="CJ129" s="314"/>
    </row>
    <row r="130" spans="1:88" s="97" customFormat="1" ht="1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253" t="s">
        <v>4</v>
      </c>
      <c r="X130" s="196"/>
      <c r="Y130" s="197"/>
      <c r="Z130" s="192"/>
      <c r="AA130" s="192">
        <f>AA79+AA113+AA81+AA83+AA85+AA87+AA91+AA97+AA101+AA109+AA111+AA115+AA117+AA123+AA125++AA127+AA93+AA95+AA99+AA103+AA105+AA107</f>
        <v>5</v>
      </c>
      <c r="AB130" s="192">
        <f>AB127+AB113+AB125++AB117+AB103+AB95+AB91+AB87+AB85+AB83+AB93+AB97+AB99+AB101+AB81+AB79+AB105+AB107+AB109+AB111+AB115+AB123</f>
        <v>3</v>
      </c>
      <c r="AC130" s="192">
        <f>SUM(AC127+AC125+AC123+AC117+AC115+AC113+AC111+AC109+AC107+AC105+AC103+AC101+AC99+AC97+AC95+AC93+AC91+AC87+AC85+AC83+AC81+AC79)</f>
        <v>4</v>
      </c>
      <c r="AD130" s="192">
        <f>AD127+AD125+AD117+AD103+AD95+AD91+AD87+AD85+AD83+AD111+AD109+AD105+AD101+AD99+AD97+AD93+AD123+AD115+AD113+AD107</f>
        <v>4</v>
      </c>
      <c r="AE130" s="192">
        <f>AE127+AE113+AE125+AE117+AE103+AE95+AE91+AE87+AE85+AE83+AE81+AE79+AE93+AE97+AE99+AE101+AE105+AE109+AE107+AE111+AE115+AE123</f>
        <v>3</v>
      </c>
      <c r="AF130" s="192">
        <f>AF127+AF113+AF125+AF117+AF103+AF95+AF91+AF87+AF85+AF83+AF123+AF115+AF111+AF109+AF107+AF105+AF101+AF99+AF97+AF93+AF81+AF79</f>
        <v>4</v>
      </c>
      <c r="AG130" s="192">
        <f>AG127+AG113+AG125+AG117+AG103+AG95+AG91+AG87+AG85+AG83+AG123+AG115+AG111+AG109+AG107+AG105+AG101+AG99+AG97+AG93+AG81+AG79</f>
        <v>6</v>
      </c>
      <c r="AH130" s="192">
        <f>AH127+AH125+AH117+AH103+AH95+AH91+AH87+AH85+AH83+AH123+AH115+AH111+AH109+AH107+AH105+AH101+AH99+AH97+AH93+AH81+AH79+AH113</f>
        <v>4</v>
      </c>
      <c r="AI130" s="192">
        <f>AI127+AI113+AI125+AI117+AI103+AI95+AI91+AI87+AI85+AI83+AI123+AI115+AI111+AI109+AI107+AI105+AI101+AI99+AI97+AI93+AI81+AI79</f>
        <v>5</v>
      </c>
      <c r="AJ130" s="192">
        <f>AJ127+AJ113+AJ125+AJ117+AJ103+AJ95+AJ91+AJ87+AJ85+AJ83+AJ123+AJ115+AJ111+AJ109+AJ107+AJ105+AJ101+AJ99+AJ97+AJ93+AJ81+AJ79</f>
        <v>5</v>
      </c>
      <c r="AK130" s="192">
        <f>AK127+AK113+AK125+AK117+AK103+AK95+AK91+AK87+AK85+AK83+AK123+AK115+AK111+AK109+AK107+AK105+AK101+AK99+AK97+AK93+AK81+AK79</f>
        <v>5</v>
      </c>
      <c r="AL130" s="192">
        <f>AL127+AL113+AL125+AL117+AL103+AL95+AL91+AL87+AL85+AL83+AL123+AL115+AL111+AL109+AL107+AL105+AL101+AL99+AL97+AL93+AL81+AL79</f>
        <v>5</v>
      </c>
      <c r="AM130" s="192">
        <f>AM127+AM113+AM125+AM117+AM103+AM95+AM91+AM87+AM85+AM83+AM123+AM115+AM111+AM109+AM107+AM105+AM101+AM99+AM97+AM93+AM81+AM79</f>
        <v>3</v>
      </c>
      <c r="AN130" s="192">
        <f>AN79+AN81+AN83+AN85+AN87+AN91+AN93+AN95+AN99+AN103+AN105+AN107+AN101+AN97+AN109+AN111+AN115+AN117+AN123+AN125+AN127+AN113</f>
        <v>2</v>
      </c>
      <c r="AO130" s="192">
        <f>AO79+AO113+AO81+AO83+AO85+AO87+AO91+AO93+AO95+AO99+AO103+AO105+AO107+AO101+AO127+AO125+AO123+AO117+AO115+AO111+AO109+AO97</f>
        <v>4</v>
      </c>
      <c r="AP130" s="192">
        <f>SUM(AP79+AP113+AP127+AP125+AP123+AP117+AP115+AP111+AP109+AP107+AP105+AP103+AP101+AP99+AP97+AP95+AP93+AP91+AP87+AP85+AP83+AP81)</f>
        <v>2</v>
      </c>
      <c r="AQ130" s="192"/>
      <c r="AR130" s="307"/>
      <c r="AS130" s="307"/>
      <c r="AT130" s="307">
        <f>SUM(AT127+AT125+AT123+AT117+AT115+AT113+AT111+AT109+AT107+AT105+AT103+AT101+AT99+AT97+AT95+AT93+AT91+AT87+AT85+AT83+AT81+AT79)</f>
        <v>5</v>
      </c>
      <c r="AU130" s="192">
        <f>AU127+AU125+AU123+AU117+AU115+AU113+AU111+AU109+AU107+AU105+AU103+AU101+AU99+AU97+AU95+AU93+AU91+AU87+AU85+AU83+AU81+AU79</f>
        <v>4</v>
      </c>
      <c r="AV130" s="192">
        <f>SUM(AV127+AV125+AV123+AV117+AV115+AV113+AV111+AV109+AV107+AV105+AV103+AV101+AV99+AV97+AV95+AV93+AV91+AV87+AV85+AV83+AV81+AV79)</f>
        <v>5</v>
      </c>
      <c r="AW130" s="192">
        <f>SUM(AW127+AW125+AW123+AW117+AW111+AW109+AW107+AW105+AW103+AW101+AW99+AW97+AW95+AW93+AW91+AW87+AW85+AW83+AW81+AW79+AW115+AW113)</f>
        <v>6</v>
      </c>
      <c r="AX130" s="192">
        <f>SUM(AX127+AX125+AX123+AX117+AX111+AX109+AX107+AX105+AX103+AX101+AX99+AX97+AX95+AX93+AX91+AX87+AX85+AX83+AX81+AX79+AX115+AX113)</f>
        <v>4</v>
      </c>
      <c r="AY130" s="192">
        <f>SUM(AY127+AY125+AY123+AY117+AY111+AY109+AY107+AY105+AY103+AY101+AY99+AY97+AY95+AY93+AY91+AY87+AY85+AY83+AY81+AY79+AY115+AY113)</f>
        <v>6</v>
      </c>
      <c r="AZ130" s="192">
        <f>SUM(AZ127+AZ125+AZ123+AZ117+AZ111+AZ109+AZ107+AZ105+AZ103+AZ101+AZ99+AZ97+AZ95+AZ93+AZ91+AZ87+AZ85+AZ83+AZ81+AZ79+AZ115+AZ113)</f>
        <v>6</v>
      </c>
      <c r="BA130" s="192">
        <f>SUM(BA127+BA125+BA123+BA117+BA111+BA109+BA107+BA105+BA103+BA101+BA99+BA97+BA95+BA93+BA91+BA87+BA85+BA83+BA81+BA79+BA113+BA115)</f>
        <v>5</v>
      </c>
      <c r="BB130" s="192">
        <f>SUM(BB127+BB125+BB123+BB117+BB115+BB113+BB111+BB109+BB107+BB105+BB103+BB101+BB99+BB97+BB95+BB93+BB91+BB87+BB85+BB83+BB81+BB79)</f>
        <v>5</v>
      </c>
      <c r="BC130" s="192">
        <v>18</v>
      </c>
      <c r="BD130" s="192">
        <v>18</v>
      </c>
      <c r="BE130" s="192">
        <v>18</v>
      </c>
      <c r="BF130" s="192">
        <v>18</v>
      </c>
      <c r="BG130" s="192">
        <f>SUM(BH79+BH81+BH83+BH85+BH87+BH91+BH93+BH95+BH97+BH99+BH101+BH103+BH105+BH107+BH109+BH111+BH117+BH123+BH125+BH127+BH115+BH113)</f>
        <v>4</v>
      </c>
      <c r="BH130" s="192">
        <f>SUM(+BH127+BH125+BH123+BH117+BH111+BH109+BH107+BH105+BH103+BH101+BH99+BH97+BH95+BH93+BH91+BH87+BH85+BH83+BH81+BH79+BH115+BH113)</f>
        <v>4</v>
      </c>
      <c r="BI130" s="192">
        <f>SUM(BI79+BI127+BI125+BI123+BI117+BI111+BI109+BI107+BI105+BI103+BI101+BI99+BI97+BI95+BI93+BI91+BI87+BI85+BI83+BI81+BI115+BI113)</f>
        <v>4</v>
      </c>
      <c r="BJ130" s="192">
        <f>SUM(BJ79+BJ81+BJ83+BJ85+BJ87+BJ91+BJ93+BJ95+BJ97+BJ99+BJ101+BJ103+BJ105+BJ107+BJ109+BJ111+BJ117+BJ123+BJ125+BJ127+BJ115+BJ113)</f>
        <v>4</v>
      </c>
      <c r="BK130" s="192">
        <f>SUM(BK79+BK127+BK125+BK123+BK117+BK111+BK109+BK107+BK105+BK103+BK101+BK99+BK97+BK95+BK93+BK91+BK87+BK85+BK83+BK81+BK115+BK113)</f>
        <v>2</v>
      </c>
      <c r="BL130" s="192">
        <f>SUM(BL79+BL81+BL83+BL85+BL87+BL91+BL93+BL95+BL97+BL99+BL101+BL103+BL105+BL107+BL109+BL111+BL117+BL123+BL125+BL127+BL115+BL113)</f>
        <v>2</v>
      </c>
      <c r="BM130" s="192"/>
      <c r="BN130" s="192"/>
      <c r="BO130" s="192"/>
      <c r="BP130" s="192"/>
      <c r="BQ130" s="192"/>
      <c r="BR130" s="192"/>
      <c r="BS130" s="192"/>
      <c r="BT130" s="202"/>
      <c r="BU130" s="203"/>
      <c r="BV130" s="203"/>
      <c r="BW130" s="203"/>
      <c r="BX130" s="1"/>
      <c r="BY130" s="1"/>
      <c r="BZ130" s="1"/>
      <c r="CA130" s="19"/>
      <c r="CB130" s="19"/>
      <c r="CC130" s="19"/>
      <c r="CD130" s="23"/>
      <c r="CE130" s="23"/>
      <c r="CF130" s="23"/>
      <c r="CG130" s="23"/>
      <c r="CH130" s="23"/>
      <c r="CI130" s="23"/>
      <c r="CJ130" s="23"/>
    </row>
    <row r="131" spans="1:88" s="97" customFormat="1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85">
        <f>T81+T83+T85+T87+T91+T95+T97+T103+T105+T107+T109+T111+T113+T115+T117+T125+T127</f>
        <v>80</v>
      </c>
      <c r="T131" s="185"/>
      <c r="U131" s="185"/>
      <c r="V131" s="186"/>
      <c r="W131" s="254"/>
      <c r="X131" s="255"/>
      <c r="Y131" s="256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308"/>
      <c r="AS131" s="308"/>
      <c r="AT131" s="308"/>
      <c r="AU131" s="193"/>
      <c r="AV131" s="193"/>
      <c r="AW131" s="193"/>
      <c r="AX131" s="209"/>
      <c r="AY131" s="193"/>
      <c r="AZ131" s="193"/>
      <c r="BA131" s="209"/>
      <c r="BB131" s="209"/>
      <c r="BC131" s="193"/>
      <c r="BD131" s="193"/>
      <c r="BE131" s="193"/>
      <c r="BF131" s="193"/>
      <c r="BG131" s="209"/>
      <c r="BH131" s="193"/>
      <c r="BI131" s="193"/>
      <c r="BJ131" s="193"/>
      <c r="BK131" s="193"/>
      <c r="BL131" s="209"/>
      <c r="BM131" s="193"/>
      <c r="BN131" s="209"/>
      <c r="BO131" s="193"/>
      <c r="BP131" s="193"/>
      <c r="BQ131" s="193"/>
      <c r="BR131" s="193"/>
      <c r="BS131" s="193"/>
      <c r="BT131" s="202"/>
      <c r="BU131" s="203"/>
      <c r="BV131" s="203"/>
      <c r="BW131" s="203"/>
      <c r="BX131" s="1"/>
      <c r="BY131" s="1"/>
      <c r="BZ131" s="1"/>
      <c r="CA131" s="19"/>
      <c r="CB131" s="19"/>
      <c r="CC131" s="19"/>
      <c r="CD131" s="23"/>
      <c r="CE131" s="21"/>
      <c r="CF131" s="21"/>
      <c r="CG131" s="21"/>
      <c r="CH131" s="21"/>
      <c r="CI131" s="21"/>
      <c r="CJ131" s="21"/>
    </row>
    <row r="132" spans="1:88" s="97" customFormat="1" ht="1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1"/>
      <c r="X132" s="21"/>
      <c r="Y132" s="21"/>
      <c r="Z132" s="1"/>
      <c r="AA132" s="1"/>
      <c r="AB132" s="1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315"/>
      <c r="CF132" s="315"/>
      <c r="CG132" s="315"/>
      <c r="CH132" s="315"/>
      <c r="CI132" s="315"/>
      <c r="CJ132" s="315"/>
    </row>
    <row r="133" spans="1:88" s="97" customFormat="1" ht="12.75">
      <c r="A133" s="50"/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50"/>
      <c r="X133" s="50"/>
      <c r="Y133" s="50"/>
      <c r="Z133" s="50"/>
      <c r="AA133" s="48"/>
      <c r="AB133" s="50"/>
      <c r="AC133" s="50"/>
      <c r="AD133" s="50"/>
      <c r="AE133" s="314"/>
      <c r="AF133" s="314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49"/>
      <c r="BZ133" s="49"/>
      <c r="CA133" s="49"/>
      <c r="CB133" s="49"/>
      <c r="CC133" s="49"/>
      <c r="CD133" s="48"/>
      <c r="CE133" s="49"/>
      <c r="CF133" s="49"/>
      <c r="CG133" s="49"/>
      <c r="CH133" s="49"/>
      <c r="CI133" s="49"/>
      <c r="CJ133" s="50"/>
    </row>
    <row r="134" spans="1:88" s="97" customFormat="1" ht="15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48"/>
      <c r="AB134" s="50"/>
      <c r="AC134" s="50"/>
      <c r="AD134" s="50"/>
      <c r="AE134" s="149"/>
      <c r="AF134" s="149"/>
      <c r="AG134" s="145"/>
      <c r="AH134" s="147" t="s">
        <v>66</v>
      </c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48"/>
      <c r="CE134" s="50"/>
      <c r="CF134" s="50"/>
      <c r="CG134" s="50"/>
      <c r="CH134" s="50"/>
      <c r="CI134" s="50"/>
      <c r="CJ134" s="50"/>
    </row>
    <row r="135" spans="1:88" s="97" customFormat="1" ht="15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73"/>
      <c r="AB135" s="19"/>
      <c r="AC135" s="19"/>
      <c r="AD135" s="19"/>
      <c r="AE135" s="316"/>
      <c r="AF135" s="316"/>
      <c r="AG135" s="148"/>
      <c r="AH135" s="316">
        <v>2020</v>
      </c>
      <c r="AI135" s="316"/>
      <c r="AJ135" s="316"/>
      <c r="AK135" s="316"/>
      <c r="AL135" s="316"/>
      <c r="AM135" s="316"/>
      <c r="AN135" s="316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204">
        <v>2021</v>
      </c>
      <c r="BC135" s="204"/>
      <c r="BD135" s="204"/>
      <c r="BE135" s="204"/>
      <c r="BF135" s="204"/>
      <c r="BG135" s="204"/>
      <c r="BH135" s="146"/>
      <c r="BI135" s="146"/>
      <c r="BJ135" s="146"/>
      <c r="BK135" s="146"/>
      <c r="BL135" s="146"/>
      <c r="BM135" s="146"/>
      <c r="BN135" s="146"/>
      <c r="BO135" s="47"/>
      <c r="BP135" s="47"/>
      <c r="BQ135" s="47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51"/>
      <c r="CE135" s="19"/>
      <c r="CF135" s="19"/>
      <c r="CG135" s="19"/>
      <c r="CH135" s="19"/>
      <c r="CI135" s="19"/>
      <c r="CJ135" s="19"/>
    </row>
    <row r="136" spans="1:88" s="97" customFormat="1" ht="12.75" customHeight="1">
      <c r="A136" s="74"/>
      <c r="B136" s="75"/>
      <c r="C136" s="75"/>
      <c r="D136" s="75"/>
      <c r="E136" s="55"/>
      <c r="F136" s="74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55"/>
      <c r="T136" s="74"/>
      <c r="U136" s="290"/>
      <c r="V136" s="55"/>
      <c r="W136" s="75"/>
      <c r="X136" s="333" t="s">
        <v>2</v>
      </c>
      <c r="Y136" s="55"/>
      <c r="Z136" s="293"/>
      <c r="AA136" s="253" t="s">
        <v>54</v>
      </c>
      <c r="AB136" s="196"/>
      <c r="AC136" s="196"/>
      <c r="AD136" s="197"/>
      <c r="AE136" s="235" t="s">
        <v>101</v>
      </c>
      <c r="AF136" s="312" t="s">
        <v>55</v>
      </c>
      <c r="AG136" s="312"/>
      <c r="AH136" s="313"/>
      <c r="AI136" s="192" t="s">
        <v>105</v>
      </c>
      <c r="AJ136" s="284" t="s">
        <v>56</v>
      </c>
      <c r="AK136" s="284"/>
      <c r="AL136" s="284"/>
      <c r="AM136" s="284"/>
      <c r="AN136" s="309" t="s">
        <v>57</v>
      </c>
      <c r="AO136" s="310"/>
      <c r="AP136" s="310"/>
      <c r="AQ136" s="311"/>
      <c r="AR136" s="235" t="s">
        <v>114</v>
      </c>
      <c r="AS136" s="232" t="s">
        <v>58</v>
      </c>
      <c r="AT136" s="233"/>
      <c r="AU136" s="234"/>
      <c r="AV136" s="192" t="s">
        <v>118</v>
      </c>
      <c r="AW136" s="232" t="s">
        <v>59</v>
      </c>
      <c r="AX136" s="233"/>
      <c r="AY136" s="234"/>
      <c r="AZ136" s="192" t="s">
        <v>150</v>
      </c>
      <c r="BA136" s="232" t="s">
        <v>60</v>
      </c>
      <c r="BB136" s="233"/>
      <c r="BC136" s="233"/>
      <c r="BD136" s="233"/>
      <c r="BE136" s="192" t="s">
        <v>151</v>
      </c>
      <c r="BF136" s="232" t="s">
        <v>61</v>
      </c>
      <c r="BG136" s="282"/>
      <c r="BH136" s="283"/>
      <c r="BI136" s="192" t="s">
        <v>152</v>
      </c>
      <c r="BJ136" s="232" t="s">
        <v>62</v>
      </c>
      <c r="BK136" s="233"/>
      <c r="BL136" s="233"/>
      <c r="BM136" s="234"/>
      <c r="BN136" s="232" t="s">
        <v>63</v>
      </c>
      <c r="BO136" s="233"/>
      <c r="BP136" s="233"/>
      <c r="BQ136" s="234"/>
      <c r="BR136" s="192" t="s">
        <v>153</v>
      </c>
      <c r="BS136" s="232" t="s">
        <v>64</v>
      </c>
      <c r="BT136" s="282"/>
      <c r="BU136" s="283"/>
      <c r="BV136" s="192" t="s">
        <v>154</v>
      </c>
      <c r="BW136" s="284" t="s">
        <v>65</v>
      </c>
      <c r="BX136" s="285"/>
      <c r="BY136" s="285"/>
      <c r="BZ136" s="285"/>
      <c r="CA136" s="192"/>
      <c r="CB136" s="37"/>
      <c r="CC136" s="289"/>
      <c r="CD136" s="286"/>
      <c r="CE136" s="52"/>
      <c r="CF136" s="53"/>
      <c r="CG136" s="53"/>
      <c r="CH136" s="53"/>
      <c r="CI136" s="54"/>
      <c r="CJ136" s="55"/>
    </row>
    <row r="137" spans="1:88" s="97" customFormat="1" ht="12.75" customHeight="1">
      <c r="A137" s="56"/>
      <c r="B137" s="23"/>
      <c r="C137" s="23"/>
      <c r="D137" s="23"/>
      <c r="E137" s="57"/>
      <c r="F137" s="56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57"/>
      <c r="T137" s="56"/>
      <c r="U137" s="291"/>
      <c r="V137" s="57"/>
      <c r="W137" s="23"/>
      <c r="X137" s="334"/>
      <c r="Y137" s="57"/>
      <c r="Z137" s="294"/>
      <c r="AA137" s="192" t="s">
        <v>97</v>
      </c>
      <c r="AB137" s="192" t="s">
        <v>98</v>
      </c>
      <c r="AC137" s="192" t="s">
        <v>99</v>
      </c>
      <c r="AD137" s="192" t="s">
        <v>100</v>
      </c>
      <c r="AE137" s="235"/>
      <c r="AF137" s="239" t="s">
        <v>102</v>
      </c>
      <c r="AG137" s="243" t="s">
        <v>103</v>
      </c>
      <c r="AH137" s="243" t="s">
        <v>104</v>
      </c>
      <c r="AI137" s="243"/>
      <c r="AJ137" s="243" t="s">
        <v>106</v>
      </c>
      <c r="AK137" s="239" t="s">
        <v>107</v>
      </c>
      <c r="AL137" s="194" t="s">
        <v>108</v>
      </c>
      <c r="AM137" s="243" t="s">
        <v>109</v>
      </c>
      <c r="AN137" s="239" t="s">
        <v>110</v>
      </c>
      <c r="AO137" s="243" t="s">
        <v>111</v>
      </c>
      <c r="AP137" s="194" t="s">
        <v>112</v>
      </c>
      <c r="AQ137" s="194" t="s">
        <v>113</v>
      </c>
      <c r="AR137" s="235"/>
      <c r="AS137" s="195" t="s">
        <v>115</v>
      </c>
      <c r="AT137" s="243" t="s">
        <v>116</v>
      </c>
      <c r="AU137" s="194" t="s">
        <v>117</v>
      </c>
      <c r="AV137" s="243"/>
      <c r="AW137" s="239" t="s">
        <v>121</v>
      </c>
      <c r="AX137" s="192" t="s">
        <v>119</v>
      </c>
      <c r="AY137" s="194" t="s">
        <v>120</v>
      </c>
      <c r="AZ137" s="243"/>
      <c r="BA137" s="243" t="s">
        <v>155</v>
      </c>
      <c r="BB137" s="192" t="s">
        <v>156</v>
      </c>
      <c r="BC137" s="192" t="s">
        <v>157</v>
      </c>
      <c r="BD137" s="249" t="s">
        <v>158</v>
      </c>
      <c r="BE137" s="243"/>
      <c r="BF137" s="238" t="s">
        <v>159</v>
      </c>
      <c r="BG137" s="243" t="s">
        <v>160</v>
      </c>
      <c r="BH137" s="243" t="s">
        <v>161</v>
      </c>
      <c r="BI137" s="210"/>
      <c r="BJ137" s="281" t="s">
        <v>162</v>
      </c>
      <c r="BK137" s="243" t="s">
        <v>163</v>
      </c>
      <c r="BL137" s="192" t="s">
        <v>164</v>
      </c>
      <c r="BM137" s="239" t="s">
        <v>165</v>
      </c>
      <c r="BN137" s="243" t="s">
        <v>166</v>
      </c>
      <c r="BO137" s="239" t="s">
        <v>167</v>
      </c>
      <c r="BP137" s="243" t="s">
        <v>168</v>
      </c>
      <c r="BQ137" s="239" t="s">
        <v>169</v>
      </c>
      <c r="BR137" s="210"/>
      <c r="BS137" s="246" t="s">
        <v>170</v>
      </c>
      <c r="BT137" s="192" t="s">
        <v>171</v>
      </c>
      <c r="BU137" s="243" t="s">
        <v>172</v>
      </c>
      <c r="BV137" s="210"/>
      <c r="BW137" s="243" t="s">
        <v>173</v>
      </c>
      <c r="BX137" s="192" t="s">
        <v>174</v>
      </c>
      <c r="BY137" s="192" t="s">
        <v>175</v>
      </c>
      <c r="BZ137" s="192" t="s">
        <v>176</v>
      </c>
      <c r="CA137" s="243"/>
      <c r="CB137" s="195"/>
      <c r="CC137" s="195"/>
      <c r="CD137" s="287"/>
      <c r="CE137" s="56"/>
      <c r="CF137" s="23"/>
      <c r="CG137" s="23"/>
      <c r="CH137" s="23"/>
      <c r="CI137" s="23"/>
      <c r="CJ137" s="57"/>
    </row>
    <row r="138" spans="1:88" s="97" customFormat="1" ht="12.75">
      <c r="A138" s="56"/>
      <c r="B138" s="23"/>
      <c r="C138" s="23"/>
      <c r="D138" s="23"/>
      <c r="E138" s="57"/>
      <c r="F138" s="218" t="s">
        <v>5</v>
      </c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20"/>
      <c r="T138" s="58"/>
      <c r="U138" s="291"/>
      <c r="V138" s="60"/>
      <c r="W138" s="23"/>
      <c r="X138" s="334"/>
      <c r="Y138" s="57"/>
      <c r="Z138" s="294"/>
      <c r="AA138" s="243"/>
      <c r="AB138" s="243"/>
      <c r="AC138" s="243"/>
      <c r="AD138" s="243"/>
      <c r="AE138" s="235"/>
      <c r="AF138" s="239"/>
      <c r="AG138" s="243"/>
      <c r="AH138" s="243"/>
      <c r="AI138" s="243"/>
      <c r="AJ138" s="243"/>
      <c r="AK138" s="239"/>
      <c r="AL138" s="194"/>
      <c r="AM138" s="243"/>
      <c r="AN138" s="239"/>
      <c r="AO138" s="243"/>
      <c r="AP138" s="194"/>
      <c r="AQ138" s="194"/>
      <c r="AR138" s="235"/>
      <c r="AS138" s="195"/>
      <c r="AT138" s="243"/>
      <c r="AU138" s="194"/>
      <c r="AV138" s="243"/>
      <c r="AW138" s="239"/>
      <c r="AX138" s="208"/>
      <c r="AY138" s="194"/>
      <c r="AZ138" s="243"/>
      <c r="BA138" s="243"/>
      <c r="BB138" s="208"/>
      <c r="BC138" s="208"/>
      <c r="BD138" s="194"/>
      <c r="BE138" s="243"/>
      <c r="BF138" s="239"/>
      <c r="BG138" s="243"/>
      <c r="BH138" s="243"/>
      <c r="BI138" s="210"/>
      <c r="BJ138" s="208"/>
      <c r="BK138" s="243"/>
      <c r="BL138" s="208"/>
      <c r="BM138" s="239"/>
      <c r="BN138" s="243"/>
      <c r="BO138" s="239"/>
      <c r="BP138" s="243"/>
      <c r="BQ138" s="239"/>
      <c r="BR138" s="210"/>
      <c r="BS138" s="195"/>
      <c r="BT138" s="208"/>
      <c r="BU138" s="243"/>
      <c r="BV138" s="210"/>
      <c r="BW138" s="243"/>
      <c r="BX138" s="208"/>
      <c r="BY138" s="208"/>
      <c r="BZ138" s="243"/>
      <c r="CA138" s="243"/>
      <c r="CB138" s="195"/>
      <c r="CC138" s="195"/>
      <c r="CD138" s="287"/>
      <c r="CE138" s="56"/>
      <c r="CF138" s="23"/>
      <c r="CG138" s="23"/>
      <c r="CH138" s="23"/>
      <c r="CI138" s="23"/>
      <c r="CJ138" s="57"/>
    </row>
    <row r="139" spans="1:88" s="97" customFormat="1" ht="18.75" customHeight="1">
      <c r="A139" s="56"/>
      <c r="B139" s="23"/>
      <c r="C139" s="23"/>
      <c r="D139" s="23"/>
      <c r="E139" s="57"/>
      <c r="F139" s="218" t="s">
        <v>6</v>
      </c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20"/>
      <c r="T139" s="58"/>
      <c r="U139" s="291"/>
      <c r="V139" s="60"/>
      <c r="W139" s="23"/>
      <c r="X139" s="334"/>
      <c r="Y139" s="57"/>
      <c r="Z139" s="294"/>
      <c r="AA139" s="243"/>
      <c r="AB139" s="243"/>
      <c r="AC139" s="243"/>
      <c r="AD139" s="243"/>
      <c r="AE139" s="235"/>
      <c r="AF139" s="239"/>
      <c r="AG139" s="243"/>
      <c r="AH139" s="243"/>
      <c r="AI139" s="243"/>
      <c r="AJ139" s="243"/>
      <c r="AK139" s="239"/>
      <c r="AL139" s="194"/>
      <c r="AM139" s="243"/>
      <c r="AN139" s="239"/>
      <c r="AO139" s="243"/>
      <c r="AP139" s="194"/>
      <c r="AQ139" s="194"/>
      <c r="AR139" s="235"/>
      <c r="AS139" s="195"/>
      <c r="AT139" s="243"/>
      <c r="AU139" s="194"/>
      <c r="AV139" s="243"/>
      <c r="AW139" s="239"/>
      <c r="AX139" s="208"/>
      <c r="AY139" s="194"/>
      <c r="AZ139" s="243"/>
      <c r="BA139" s="243"/>
      <c r="BB139" s="208"/>
      <c r="BC139" s="208"/>
      <c r="BD139" s="194"/>
      <c r="BE139" s="243"/>
      <c r="BF139" s="239"/>
      <c r="BG139" s="243"/>
      <c r="BH139" s="243"/>
      <c r="BI139" s="210"/>
      <c r="BJ139" s="208"/>
      <c r="BK139" s="243"/>
      <c r="BL139" s="208"/>
      <c r="BM139" s="239"/>
      <c r="BN139" s="243"/>
      <c r="BO139" s="239"/>
      <c r="BP139" s="243"/>
      <c r="BQ139" s="239"/>
      <c r="BR139" s="210"/>
      <c r="BS139" s="195"/>
      <c r="BT139" s="208"/>
      <c r="BU139" s="243"/>
      <c r="BV139" s="210"/>
      <c r="BW139" s="243"/>
      <c r="BX139" s="208"/>
      <c r="BY139" s="208"/>
      <c r="BZ139" s="243"/>
      <c r="CA139" s="243"/>
      <c r="CB139" s="195"/>
      <c r="CC139" s="195"/>
      <c r="CD139" s="287"/>
      <c r="CE139" s="218" t="s">
        <v>10</v>
      </c>
      <c r="CF139" s="219"/>
      <c r="CG139" s="219"/>
      <c r="CH139" s="219"/>
      <c r="CI139" s="219"/>
      <c r="CJ139" s="220"/>
    </row>
    <row r="140" spans="1:88" s="97" customFormat="1" ht="12.75">
      <c r="A140" s="218" t="s">
        <v>7</v>
      </c>
      <c r="B140" s="219"/>
      <c r="C140" s="219"/>
      <c r="D140" s="219"/>
      <c r="E140" s="220"/>
      <c r="F140" s="218" t="s">
        <v>14</v>
      </c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20"/>
      <c r="T140" s="58"/>
      <c r="U140" s="291"/>
      <c r="V140" s="60"/>
      <c r="W140" s="23"/>
      <c r="X140" s="334"/>
      <c r="Y140" s="57"/>
      <c r="Z140" s="294"/>
      <c r="AA140" s="243"/>
      <c r="AB140" s="243"/>
      <c r="AC140" s="243"/>
      <c r="AD140" s="243"/>
      <c r="AE140" s="235"/>
      <c r="AF140" s="239"/>
      <c r="AG140" s="243"/>
      <c r="AH140" s="243"/>
      <c r="AI140" s="243"/>
      <c r="AJ140" s="243"/>
      <c r="AK140" s="239"/>
      <c r="AL140" s="194"/>
      <c r="AM140" s="243"/>
      <c r="AN140" s="239"/>
      <c r="AO140" s="243"/>
      <c r="AP140" s="194"/>
      <c r="AQ140" s="194"/>
      <c r="AR140" s="235"/>
      <c r="AS140" s="195"/>
      <c r="AT140" s="243"/>
      <c r="AU140" s="194"/>
      <c r="AV140" s="243"/>
      <c r="AW140" s="239"/>
      <c r="AX140" s="208"/>
      <c r="AY140" s="194"/>
      <c r="AZ140" s="243"/>
      <c r="BA140" s="243"/>
      <c r="BB140" s="208"/>
      <c r="BC140" s="208"/>
      <c r="BD140" s="194"/>
      <c r="BE140" s="243"/>
      <c r="BF140" s="239"/>
      <c r="BG140" s="243"/>
      <c r="BH140" s="243"/>
      <c r="BI140" s="210"/>
      <c r="BJ140" s="208"/>
      <c r="BK140" s="243"/>
      <c r="BL140" s="208"/>
      <c r="BM140" s="239"/>
      <c r="BN140" s="243"/>
      <c r="BO140" s="239"/>
      <c r="BP140" s="243"/>
      <c r="BQ140" s="239"/>
      <c r="BR140" s="210"/>
      <c r="BS140" s="195"/>
      <c r="BT140" s="208"/>
      <c r="BU140" s="243"/>
      <c r="BV140" s="210"/>
      <c r="BW140" s="243"/>
      <c r="BX140" s="208"/>
      <c r="BY140" s="208"/>
      <c r="BZ140" s="243"/>
      <c r="CA140" s="243"/>
      <c r="CB140" s="195"/>
      <c r="CC140" s="195"/>
      <c r="CD140" s="287"/>
      <c r="CE140" s="218" t="s">
        <v>11</v>
      </c>
      <c r="CF140" s="219"/>
      <c r="CG140" s="219"/>
      <c r="CH140" s="219"/>
      <c r="CI140" s="219"/>
      <c r="CJ140" s="220"/>
    </row>
    <row r="141" spans="1:88" s="97" customFormat="1" ht="9.75" customHeight="1">
      <c r="A141" s="56"/>
      <c r="B141" s="23"/>
      <c r="C141" s="23"/>
      <c r="D141" s="23"/>
      <c r="E141" s="57"/>
      <c r="F141" s="218" t="s">
        <v>13</v>
      </c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20"/>
      <c r="T141" s="58"/>
      <c r="U141" s="291"/>
      <c r="V141" s="60"/>
      <c r="W141" s="23"/>
      <c r="X141" s="334"/>
      <c r="Y141" s="57"/>
      <c r="Z141" s="295"/>
      <c r="AA141" s="193"/>
      <c r="AB141" s="193"/>
      <c r="AC141" s="193"/>
      <c r="AD141" s="193"/>
      <c r="AE141" s="235"/>
      <c r="AF141" s="240"/>
      <c r="AG141" s="193"/>
      <c r="AH141" s="193"/>
      <c r="AI141" s="193"/>
      <c r="AJ141" s="193"/>
      <c r="AK141" s="240"/>
      <c r="AL141" s="250"/>
      <c r="AM141" s="193"/>
      <c r="AN141" s="240"/>
      <c r="AO141" s="193"/>
      <c r="AP141" s="250"/>
      <c r="AQ141" s="250"/>
      <c r="AR141" s="235"/>
      <c r="AS141" s="247"/>
      <c r="AT141" s="193"/>
      <c r="AU141" s="250"/>
      <c r="AV141" s="193"/>
      <c r="AW141" s="240"/>
      <c r="AX141" s="209"/>
      <c r="AY141" s="250"/>
      <c r="AZ141" s="193"/>
      <c r="BA141" s="193"/>
      <c r="BB141" s="209"/>
      <c r="BC141" s="209"/>
      <c r="BD141" s="250"/>
      <c r="BE141" s="193"/>
      <c r="BF141" s="240"/>
      <c r="BG141" s="193"/>
      <c r="BH141" s="193"/>
      <c r="BI141" s="211"/>
      <c r="BJ141" s="209"/>
      <c r="BK141" s="193"/>
      <c r="BL141" s="209"/>
      <c r="BM141" s="240"/>
      <c r="BN141" s="193"/>
      <c r="BO141" s="240"/>
      <c r="BP141" s="193"/>
      <c r="BQ141" s="240"/>
      <c r="BR141" s="211"/>
      <c r="BS141" s="247"/>
      <c r="BT141" s="209"/>
      <c r="BU141" s="193"/>
      <c r="BV141" s="211"/>
      <c r="BW141" s="193"/>
      <c r="BX141" s="209"/>
      <c r="BY141" s="209"/>
      <c r="BZ141" s="193"/>
      <c r="CA141" s="193"/>
      <c r="CB141" s="247"/>
      <c r="CC141" s="247"/>
      <c r="CD141" s="288"/>
      <c r="CE141" s="61"/>
      <c r="CF141" s="62"/>
      <c r="CG141" s="62"/>
      <c r="CH141" s="62"/>
      <c r="CI141" s="62"/>
      <c r="CJ141" s="63"/>
    </row>
    <row r="142" spans="1:88" ht="10.5" customHeight="1">
      <c r="A142" s="56"/>
      <c r="B142" s="23"/>
      <c r="C142" s="23"/>
      <c r="D142" s="23"/>
      <c r="E142" s="57"/>
      <c r="F142" s="56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57"/>
      <c r="T142" s="56"/>
      <c r="U142" s="291"/>
      <c r="V142" s="57"/>
      <c r="W142" s="23"/>
      <c r="X142" s="334"/>
      <c r="Y142" s="57"/>
      <c r="Z142" s="23"/>
      <c r="AA142" s="23"/>
      <c r="AB142" s="23"/>
      <c r="AC142" s="23"/>
      <c r="AD142" s="23"/>
      <c r="AE142" s="23"/>
      <c r="AF142" s="23"/>
      <c r="AG142" s="112" t="s">
        <v>1</v>
      </c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2"/>
      <c r="BV142" s="112"/>
      <c r="BW142" s="112"/>
      <c r="BX142" s="112"/>
      <c r="BY142" s="112"/>
      <c r="BZ142" s="112"/>
      <c r="CA142" s="23"/>
      <c r="CB142" s="23"/>
      <c r="CC142" s="23"/>
      <c r="CD142" s="23"/>
      <c r="CE142" s="23"/>
      <c r="CF142" s="23"/>
      <c r="CG142" s="23"/>
      <c r="CH142" s="23"/>
      <c r="CI142" s="23"/>
      <c r="CJ142" s="64"/>
    </row>
    <row r="143" spans="1:88" ht="20.25" customHeight="1">
      <c r="A143" s="56"/>
      <c r="B143" s="23"/>
      <c r="C143" s="23"/>
      <c r="D143" s="23"/>
      <c r="E143" s="57"/>
      <c r="F143" s="56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57"/>
      <c r="T143" s="56"/>
      <c r="U143" s="291"/>
      <c r="V143" s="57"/>
      <c r="W143" s="23"/>
      <c r="X143" s="334"/>
      <c r="Y143" s="57"/>
      <c r="Z143" s="76">
        <v>35</v>
      </c>
      <c r="AA143" s="77">
        <v>36</v>
      </c>
      <c r="AB143" s="77">
        <v>37</v>
      </c>
      <c r="AC143" s="77">
        <v>38</v>
      </c>
      <c r="AD143" s="77">
        <v>39</v>
      </c>
      <c r="AE143" s="77">
        <v>40</v>
      </c>
      <c r="AF143" s="77">
        <v>41</v>
      </c>
      <c r="AG143" s="77">
        <v>42</v>
      </c>
      <c r="AH143" s="77">
        <v>43</v>
      </c>
      <c r="AI143" s="77">
        <v>44</v>
      </c>
      <c r="AJ143" s="77">
        <v>45</v>
      </c>
      <c r="AK143" s="77">
        <v>46</v>
      </c>
      <c r="AL143" s="77">
        <v>47</v>
      </c>
      <c r="AM143" s="77">
        <v>48</v>
      </c>
      <c r="AN143" s="77">
        <v>49</v>
      </c>
      <c r="AO143" s="77">
        <v>50</v>
      </c>
      <c r="AP143" s="78">
        <v>51</v>
      </c>
      <c r="AQ143" s="66">
        <v>52</v>
      </c>
      <c r="AR143" s="77">
        <v>1</v>
      </c>
      <c r="AS143" s="78">
        <v>2</v>
      </c>
      <c r="AT143" s="77">
        <v>3</v>
      </c>
      <c r="AU143" s="77">
        <v>4</v>
      </c>
      <c r="AV143" s="77">
        <v>5</v>
      </c>
      <c r="AW143" s="77">
        <v>6</v>
      </c>
      <c r="AX143" s="77">
        <v>7</v>
      </c>
      <c r="AY143" s="77">
        <v>8</v>
      </c>
      <c r="AZ143" s="77">
        <v>9</v>
      </c>
      <c r="BA143" s="77">
        <v>10</v>
      </c>
      <c r="BB143" s="77">
        <v>11</v>
      </c>
      <c r="BC143" s="77">
        <v>12</v>
      </c>
      <c r="BD143" s="77">
        <v>13</v>
      </c>
      <c r="BE143" s="77">
        <v>14</v>
      </c>
      <c r="BF143" s="77">
        <v>15</v>
      </c>
      <c r="BG143" s="77">
        <v>16</v>
      </c>
      <c r="BH143" s="77">
        <v>17</v>
      </c>
      <c r="BI143" s="77">
        <v>18</v>
      </c>
      <c r="BJ143" s="77">
        <v>19</v>
      </c>
      <c r="BK143" s="77">
        <v>20</v>
      </c>
      <c r="BL143" s="77">
        <v>21</v>
      </c>
      <c r="BM143" s="77">
        <v>22</v>
      </c>
      <c r="BN143" s="77">
        <v>23</v>
      </c>
      <c r="BO143" s="77">
        <v>24</v>
      </c>
      <c r="BP143" s="77">
        <v>25</v>
      </c>
      <c r="BQ143" s="77">
        <v>26</v>
      </c>
      <c r="BR143" s="76">
        <v>27</v>
      </c>
      <c r="BS143" s="79">
        <v>28</v>
      </c>
      <c r="BT143" s="77">
        <v>29</v>
      </c>
      <c r="BU143" s="77">
        <v>30</v>
      </c>
      <c r="BV143" s="77">
        <v>31</v>
      </c>
      <c r="BW143" s="77">
        <v>32</v>
      </c>
      <c r="BX143" s="77">
        <v>33</v>
      </c>
      <c r="BY143" s="77">
        <v>34</v>
      </c>
      <c r="BZ143" s="77">
        <v>35</v>
      </c>
      <c r="CA143" s="77"/>
      <c r="CB143" s="79"/>
      <c r="CC143" s="79"/>
      <c r="CD143" s="65"/>
      <c r="CE143" s="66"/>
      <c r="CF143" s="67"/>
      <c r="CG143" s="67"/>
      <c r="CH143" s="67"/>
      <c r="CI143" s="68"/>
      <c r="CJ143" s="64"/>
    </row>
    <row r="144" spans="1:88" ht="18" customHeight="1">
      <c r="A144" s="56"/>
      <c r="B144" s="23"/>
      <c r="C144" s="23"/>
      <c r="D144" s="23"/>
      <c r="E144" s="57"/>
      <c r="F144" s="56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57"/>
      <c r="T144" s="56"/>
      <c r="U144" s="291"/>
      <c r="V144" s="57"/>
      <c r="W144" s="23"/>
      <c r="X144" s="334"/>
      <c r="Y144" s="57"/>
      <c r="Z144" s="61"/>
      <c r="AA144" s="62"/>
      <c r="AB144" s="62"/>
      <c r="AC144" s="62"/>
      <c r="AD144" s="62"/>
      <c r="AE144" s="62"/>
      <c r="AF144" s="62"/>
      <c r="AG144" s="62"/>
      <c r="AH144" s="112" t="s">
        <v>0</v>
      </c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  <c r="BY144" s="112"/>
      <c r="BZ144" s="112"/>
      <c r="CA144" s="112"/>
      <c r="CB144" s="112"/>
      <c r="CC144" s="20"/>
      <c r="CD144" s="62"/>
      <c r="CE144" s="62"/>
      <c r="CF144" s="62"/>
      <c r="CG144" s="62"/>
      <c r="CH144" s="62"/>
      <c r="CI144" s="62"/>
      <c r="CJ144" s="63"/>
    </row>
    <row r="145" spans="1:88" ht="18.75" customHeight="1">
      <c r="A145" s="61"/>
      <c r="B145" s="62"/>
      <c r="C145" s="62"/>
      <c r="D145" s="62"/>
      <c r="E145" s="63"/>
      <c r="F145" s="61"/>
      <c r="G145" s="62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62"/>
      <c r="S145" s="63"/>
      <c r="T145" s="61"/>
      <c r="U145" s="292"/>
      <c r="V145" s="63"/>
      <c r="W145" s="62"/>
      <c r="X145" s="335"/>
      <c r="Y145" s="63"/>
      <c r="Z145" s="76"/>
      <c r="AA145" s="76">
        <v>1</v>
      </c>
      <c r="AB145" s="80">
        <v>2</v>
      </c>
      <c r="AC145" s="80">
        <v>3</v>
      </c>
      <c r="AD145" s="80">
        <v>4</v>
      </c>
      <c r="AE145" s="80">
        <v>5</v>
      </c>
      <c r="AF145" s="80">
        <v>6</v>
      </c>
      <c r="AG145" s="80">
        <v>7</v>
      </c>
      <c r="AH145" s="80">
        <v>8</v>
      </c>
      <c r="AI145" s="80">
        <v>9</v>
      </c>
      <c r="AJ145" s="80">
        <v>10</v>
      </c>
      <c r="AK145" s="80">
        <v>11</v>
      </c>
      <c r="AL145" s="80">
        <v>12</v>
      </c>
      <c r="AM145" s="80">
        <v>13</v>
      </c>
      <c r="AN145" s="80">
        <v>14</v>
      </c>
      <c r="AO145" s="80">
        <v>15</v>
      </c>
      <c r="AP145" s="80">
        <v>16</v>
      </c>
      <c r="AQ145" s="81">
        <v>17</v>
      </c>
      <c r="AR145" s="82">
        <v>18</v>
      </c>
      <c r="AS145" s="83">
        <v>19</v>
      </c>
      <c r="AT145" s="81">
        <v>20</v>
      </c>
      <c r="AU145" s="83">
        <v>21</v>
      </c>
      <c r="AV145" s="80">
        <v>22</v>
      </c>
      <c r="AW145" s="80">
        <v>23</v>
      </c>
      <c r="AX145" s="80">
        <v>24</v>
      </c>
      <c r="AY145" s="80">
        <v>25</v>
      </c>
      <c r="AZ145" s="80">
        <v>26</v>
      </c>
      <c r="BA145" s="80">
        <v>27</v>
      </c>
      <c r="BB145" s="80">
        <v>28</v>
      </c>
      <c r="BC145" s="80">
        <v>29</v>
      </c>
      <c r="BD145" s="80">
        <v>30</v>
      </c>
      <c r="BE145" s="80">
        <v>31</v>
      </c>
      <c r="BF145" s="80">
        <v>32</v>
      </c>
      <c r="BG145" s="80">
        <v>33</v>
      </c>
      <c r="BH145" s="80">
        <v>34</v>
      </c>
      <c r="BI145" s="80">
        <v>35</v>
      </c>
      <c r="BJ145" s="80">
        <v>36</v>
      </c>
      <c r="BK145" s="80">
        <v>37</v>
      </c>
      <c r="BL145" s="80">
        <v>38</v>
      </c>
      <c r="BM145" s="80">
        <v>39</v>
      </c>
      <c r="BN145" s="80">
        <v>40</v>
      </c>
      <c r="BO145" s="80">
        <v>41</v>
      </c>
      <c r="BP145" s="80">
        <v>42</v>
      </c>
      <c r="BQ145" s="80">
        <v>43</v>
      </c>
      <c r="BR145" s="80">
        <v>44</v>
      </c>
      <c r="BS145" s="79">
        <v>45</v>
      </c>
      <c r="BT145" s="65">
        <v>46</v>
      </c>
      <c r="BU145" s="83">
        <v>47</v>
      </c>
      <c r="BV145" s="83">
        <v>48</v>
      </c>
      <c r="BW145" s="83">
        <v>49</v>
      </c>
      <c r="BX145" s="83">
        <v>50</v>
      </c>
      <c r="BY145" s="83">
        <v>51</v>
      </c>
      <c r="BZ145" s="83">
        <v>52</v>
      </c>
      <c r="CA145" s="83"/>
      <c r="CB145" s="83"/>
      <c r="CC145" s="79"/>
      <c r="CD145" s="65"/>
      <c r="CE145" s="69"/>
      <c r="CF145" s="70"/>
      <c r="CG145" s="70"/>
      <c r="CH145" s="70"/>
      <c r="CI145" s="70"/>
      <c r="CJ145" s="71"/>
    </row>
    <row r="146" spans="1:88" ht="12.75">
      <c r="A146" s="93"/>
      <c r="B146" s="94"/>
      <c r="C146" s="94"/>
      <c r="D146" s="94"/>
      <c r="E146" s="95"/>
      <c r="F146" s="296" t="s">
        <v>67</v>
      </c>
      <c r="G146" s="297"/>
      <c r="H146" s="297"/>
      <c r="I146" s="297"/>
      <c r="J146" s="297"/>
      <c r="K146" s="297"/>
      <c r="L146" s="297"/>
      <c r="M146" s="297"/>
      <c r="N146" s="297"/>
      <c r="O146" s="297"/>
      <c r="P146" s="297"/>
      <c r="Q146" s="297"/>
      <c r="R146" s="297"/>
      <c r="S146" s="298"/>
      <c r="T146" s="189">
        <v>96</v>
      </c>
      <c r="U146" s="190"/>
      <c r="V146" s="191"/>
      <c r="W146" s="232" t="s">
        <v>3</v>
      </c>
      <c r="X146" s="233"/>
      <c r="Y146" s="234"/>
      <c r="Z146" s="9"/>
      <c r="AA146" s="9"/>
      <c r="AB146" s="9"/>
      <c r="AC146" s="9"/>
      <c r="AD146" s="9"/>
      <c r="AE146" s="9"/>
      <c r="AF146" s="9"/>
      <c r="AG146" s="9"/>
      <c r="AH146" s="27"/>
      <c r="AI146" s="27"/>
      <c r="AJ146" s="27"/>
      <c r="AK146" s="9"/>
      <c r="AL146" s="9"/>
      <c r="AM146" s="9"/>
      <c r="AN146" s="27"/>
      <c r="AO146" s="27"/>
      <c r="AP146" s="11"/>
      <c r="AQ146" s="11"/>
      <c r="AR146" s="13"/>
      <c r="AS146" s="13"/>
      <c r="AT146" s="27"/>
      <c r="AU146" s="10"/>
      <c r="AV146" s="10"/>
      <c r="AW146" s="10"/>
      <c r="AX146" s="10"/>
      <c r="AY146" s="27"/>
      <c r="AZ146" s="27"/>
      <c r="BA146" s="27"/>
      <c r="BB146" s="27"/>
      <c r="BC146" s="11"/>
      <c r="BD146" s="11"/>
      <c r="BE146" s="11"/>
      <c r="BF146" s="11"/>
      <c r="BG146" s="12"/>
      <c r="BH146" s="11"/>
      <c r="BI146" s="11"/>
      <c r="BJ146" s="11"/>
      <c r="BK146" s="11"/>
      <c r="BL146" s="153"/>
      <c r="BM146" s="153"/>
      <c r="BN146" s="153"/>
      <c r="BO146" s="153"/>
      <c r="BP146" s="29"/>
      <c r="BQ146" s="29"/>
      <c r="BR146" s="13"/>
      <c r="BS146" s="13"/>
      <c r="BT146" s="113"/>
      <c r="BU146" s="13"/>
      <c r="BV146" s="13"/>
      <c r="BW146" s="13"/>
      <c r="BX146" s="13"/>
      <c r="BY146" s="13"/>
      <c r="BZ146" s="13"/>
      <c r="CA146" s="27"/>
      <c r="CB146" s="27"/>
      <c r="CC146" s="27"/>
      <c r="CD146" s="9"/>
      <c r="CE146" s="232"/>
      <c r="CF146" s="234"/>
      <c r="CG146" s="232"/>
      <c r="CH146" s="234"/>
      <c r="CI146" s="232"/>
      <c r="CJ146" s="234"/>
    </row>
    <row r="147" spans="1:88" ht="18" customHeight="1">
      <c r="A147" s="221" t="s">
        <v>38</v>
      </c>
      <c r="B147" s="222"/>
      <c r="C147" s="222"/>
      <c r="D147" s="222"/>
      <c r="E147" s="223"/>
      <c r="F147" s="299"/>
      <c r="G147" s="300"/>
      <c r="H147" s="300"/>
      <c r="I147" s="300"/>
      <c r="J147" s="300"/>
      <c r="K147" s="300"/>
      <c r="L147" s="300"/>
      <c r="M147" s="300"/>
      <c r="N147" s="300"/>
      <c r="O147" s="300"/>
      <c r="P147" s="300"/>
      <c r="Q147" s="300"/>
      <c r="R147" s="300"/>
      <c r="S147" s="301"/>
      <c r="T147" s="182">
        <v>96</v>
      </c>
      <c r="U147" s="183"/>
      <c r="V147" s="184"/>
      <c r="W147" s="232" t="s">
        <v>76</v>
      </c>
      <c r="X147" s="233"/>
      <c r="Y147" s="234"/>
      <c r="Z147" s="14"/>
      <c r="AA147" s="14"/>
      <c r="AB147" s="14"/>
      <c r="AC147" s="14"/>
      <c r="AD147" s="14"/>
      <c r="AE147" s="14"/>
      <c r="AF147" s="14"/>
      <c r="AG147" s="14"/>
      <c r="AH147" s="28"/>
      <c r="AI147" s="28"/>
      <c r="AJ147" s="28"/>
      <c r="AK147" s="14"/>
      <c r="AL147" s="14"/>
      <c r="AM147" s="14"/>
      <c r="AN147" s="28"/>
      <c r="AO147" s="28"/>
      <c r="AP147" s="16"/>
      <c r="AQ147" s="16"/>
      <c r="AR147" s="18"/>
      <c r="AS147" s="18"/>
      <c r="AT147" s="28"/>
      <c r="AU147" s="15"/>
      <c r="AV147" s="15"/>
      <c r="AW147" s="15"/>
      <c r="AX147" s="15"/>
      <c r="AY147" s="28"/>
      <c r="AZ147" s="28"/>
      <c r="BA147" s="28"/>
      <c r="BB147" s="28"/>
      <c r="BC147" s="16"/>
      <c r="BD147" s="16"/>
      <c r="BE147" s="16"/>
      <c r="BF147" s="16"/>
      <c r="BG147" s="17"/>
      <c r="BH147" s="16"/>
      <c r="BI147" s="16"/>
      <c r="BJ147" s="16"/>
      <c r="BK147" s="16"/>
      <c r="BL147" s="154"/>
      <c r="BM147" s="154"/>
      <c r="BN147" s="154"/>
      <c r="BO147" s="154"/>
      <c r="BP147" s="30"/>
      <c r="BQ147" s="30"/>
      <c r="BR147" s="18"/>
      <c r="BS147" s="18"/>
      <c r="BT147" s="18"/>
      <c r="BU147" s="18"/>
      <c r="BV147" s="18"/>
      <c r="BW147" s="18"/>
      <c r="BX147" s="18"/>
      <c r="BY147" s="18"/>
      <c r="BZ147" s="18"/>
      <c r="CA147" s="28"/>
      <c r="CB147" s="28"/>
      <c r="CC147" s="28"/>
      <c r="CD147" s="14"/>
      <c r="CE147" s="232"/>
      <c r="CF147" s="234"/>
      <c r="CG147" s="232"/>
      <c r="CH147" s="234"/>
      <c r="CI147" s="232"/>
      <c r="CJ147" s="234"/>
    </row>
    <row r="148" spans="1:89" ht="12.75">
      <c r="A148" s="93"/>
      <c r="B148" s="94"/>
      <c r="C148" s="94"/>
      <c r="D148" s="94"/>
      <c r="E148" s="95"/>
      <c r="F148" s="189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1"/>
      <c r="T148" s="189">
        <v>48</v>
      </c>
      <c r="U148" s="190"/>
      <c r="V148" s="191"/>
      <c r="W148" s="232" t="s">
        <v>3</v>
      </c>
      <c r="X148" s="233"/>
      <c r="Y148" s="234"/>
      <c r="Z148" s="9"/>
      <c r="AA148" s="27">
        <v>2</v>
      </c>
      <c r="AB148" s="27">
        <v>2</v>
      </c>
      <c r="AC148" s="27">
        <v>2</v>
      </c>
      <c r="AD148" s="27">
        <v>2</v>
      </c>
      <c r="AE148" s="27">
        <v>2</v>
      </c>
      <c r="AF148" s="27">
        <v>2</v>
      </c>
      <c r="AG148" s="27">
        <v>2</v>
      </c>
      <c r="AH148" s="27">
        <v>2</v>
      </c>
      <c r="AI148" s="27">
        <v>2</v>
      </c>
      <c r="AJ148" s="27">
        <v>2</v>
      </c>
      <c r="AK148" s="27">
        <v>2</v>
      </c>
      <c r="AL148" s="27">
        <v>2</v>
      </c>
      <c r="AM148" s="27">
        <v>2</v>
      </c>
      <c r="AN148" s="27">
        <v>2</v>
      </c>
      <c r="AO148" s="27">
        <v>2</v>
      </c>
      <c r="AP148" s="11"/>
      <c r="AQ148" s="11"/>
      <c r="AR148" s="13"/>
      <c r="AS148" s="13"/>
      <c r="AT148" s="27">
        <v>2</v>
      </c>
      <c r="AU148" s="27">
        <v>2</v>
      </c>
      <c r="AV148" s="27">
        <v>2</v>
      </c>
      <c r="AW148" s="27">
        <v>2</v>
      </c>
      <c r="AX148" s="27">
        <v>2</v>
      </c>
      <c r="AY148" s="27">
        <v>2</v>
      </c>
      <c r="AZ148" s="27">
        <v>2</v>
      </c>
      <c r="BA148" s="27">
        <v>2</v>
      </c>
      <c r="BB148" s="27">
        <v>2</v>
      </c>
      <c r="BC148" s="11"/>
      <c r="BD148" s="11"/>
      <c r="BE148" s="11"/>
      <c r="BF148" s="11"/>
      <c r="BG148" s="12"/>
      <c r="BH148" s="11"/>
      <c r="BI148" s="11"/>
      <c r="BJ148" s="11"/>
      <c r="BK148" s="11"/>
      <c r="BL148" s="153"/>
      <c r="BM148" s="153"/>
      <c r="BN148" s="153"/>
      <c r="BO148" s="153"/>
      <c r="BP148" s="29"/>
      <c r="BQ148" s="29"/>
      <c r="BR148" s="13"/>
      <c r="BS148" s="13"/>
      <c r="BT148" s="113"/>
      <c r="BU148" s="13"/>
      <c r="BV148" s="13"/>
      <c r="BW148" s="13"/>
      <c r="BX148" s="13"/>
      <c r="BY148" s="13"/>
      <c r="BZ148" s="13"/>
      <c r="CA148" s="27"/>
      <c r="CB148" s="27"/>
      <c r="CC148" s="27"/>
      <c r="CD148" s="27"/>
      <c r="CE148" s="224">
        <f>SUM(AA148+AM148+AL148+AK148+AJ148+AI148+AH148+AG148+AF148+AE148+AD148+AC148+AB148+AN148+AO148)</f>
        <v>30</v>
      </c>
      <c r="CF148" s="225"/>
      <c r="CG148" s="224">
        <f>SUM(AT148+BE148+AU148+AV148+AW148+AX148+AY148+AZ148+BA148+BB148+BC148+BD148)</f>
        <v>18</v>
      </c>
      <c r="CH148" s="225"/>
      <c r="CI148" s="224">
        <f aca="true" t="shared" si="5" ref="CI148:CI158">CE148+CG148</f>
        <v>48</v>
      </c>
      <c r="CJ148" s="225"/>
      <c r="CK148" s="126"/>
    </row>
    <row r="149" spans="1:89" ht="18" customHeight="1">
      <c r="A149" s="182" t="s">
        <v>16</v>
      </c>
      <c r="B149" s="183"/>
      <c r="C149" s="183"/>
      <c r="D149" s="183"/>
      <c r="E149" s="184"/>
      <c r="F149" s="182" t="s">
        <v>24</v>
      </c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4"/>
      <c r="T149" s="226"/>
      <c r="U149" s="227"/>
      <c r="V149" s="228"/>
      <c r="W149" s="232" t="s">
        <v>76</v>
      </c>
      <c r="X149" s="233"/>
      <c r="Y149" s="234"/>
      <c r="Z149" s="14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6"/>
      <c r="AQ149" s="16"/>
      <c r="AR149" s="18"/>
      <c r="AS149" s="18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6"/>
      <c r="BD149" s="16"/>
      <c r="BE149" s="16"/>
      <c r="BF149" s="16"/>
      <c r="BG149" s="17"/>
      <c r="BH149" s="16"/>
      <c r="BI149" s="16"/>
      <c r="BJ149" s="16"/>
      <c r="BK149" s="16"/>
      <c r="BL149" s="154"/>
      <c r="BM149" s="154"/>
      <c r="BN149" s="154"/>
      <c r="BO149" s="154"/>
      <c r="BP149" s="30"/>
      <c r="BQ149" s="30"/>
      <c r="BR149" s="18"/>
      <c r="BS149" s="18"/>
      <c r="BT149" s="18"/>
      <c r="BU149" s="18"/>
      <c r="BV149" s="18"/>
      <c r="BW149" s="18"/>
      <c r="BX149" s="18"/>
      <c r="BY149" s="18"/>
      <c r="BZ149" s="18"/>
      <c r="CA149" s="28"/>
      <c r="CB149" s="28"/>
      <c r="CC149" s="28"/>
      <c r="CD149" s="28"/>
      <c r="CE149" s="224">
        <f>SUM(AA149+AM149+AB149+AC149+AD149+AE149+AF149+AG149+AH149+AI149+AJ149+AK149+AL149+AN149+AO149)</f>
        <v>0</v>
      </c>
      <c r="CF149" s="225"/>
      <c r="CG149" s="224">
        <f>SUM(AT149+BE149+AU149+AV149+AW149+AX149+AY149+AZ149+BA149+BB149+BC149+BD149)</f>
        <v>0</v>
      </c>
      <c r="CH149" s="225"/>
      <c r="CI149" s="224">
        <f t="shared" si="5"/>
        <v>0</v>
      </c>
      <c r="CJ149" s="225"/>
      <c r="CK149" s="126"/>
    </row>
    <row r="150" spans="1:89" ht="15" customHeight="1">
      <c r="A150" s="93"/>
      <c r="B150" s="94"/>
      <c r="C150" s="94"/>
      <c r="D150" s="94"/>
      <c r="E150" s="95"/>
      <c r="F150" s="189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1"/>
      <c r="T150" s="189">
        <v>48</v>
      </c>
      <c r="U150" s="190"/>
      <c r="V150" s="191"/>
      <c r="W150" s="232" t="s">
        <v>3</v>
      </c>
      <c r="X150" s="233"/>
      <c r="Y150" s="234"/>
      <c r="Z150" s="9"/>
      <c r="AA150" s="27">
        <v>2</v>
      </c>
      <c r="AB150" s="27">
        <v>2</v>
      </c>
      <c r="AC150" s="27">
        <v>2</v>
      </c>
      <c r="AD150" s="27">
        <v>2</v>
      </c>
      <c r="AE150" s="27">
        <v>2</v>
      </c>
      <c r="AF150" s="27">
        <v>2</v>
      </c>
      <c r="AG150" s="27">
        <v>2</v>
      </c>
      <c r="AH150" s="27">
        <v>2</v>
      </c>
      <c r="AI150" s="27">
        <v>2</v>
      </c>
      <c r="AJ150" s="27">
        <v>2</v>
      </c>
      <c r="AK150" s="27">
        <v>2</v>
      </c>
      <c r="AL150" s="27">
        <v>2</v>
      </c>
      <c r="AM150" s="27">
        <v>2</v>
      </c>
      <c r="AN150" s="27">
        <v>2</v>
      </c>
      <c r="AO150" s="27">
        <v>2</v>
      </c>
      <c r="AP150" s="11"/>
      <c r="AQ150" s="11"/>
      <c r="AR150" s="13"/>
      <c r="AS150" s="13"/>
      <c r="AT150" s="27">
        <v>2</v>
      </c>
      <c r="AU150" s="27">
        <v>2</v>
      </c>
      <c r="AV150" s="27">
        <v>2</v>
      </c>
      <c r="AW150" s="27">
        <v>2</v>
      </c>
      <c r="AX150" s="27">
        <v>2</v>
      </c>
      <c r="AY150" s="27">
        <v>2</v>
      </c>
      <c r="AZ150" s="27">
        <v>2</v>
      </c>
      <c r="BA150" s="27">
        <v>2</v>
      </c>
      <c r="BB150" s="27">
        <v>2</v>
      </c>
      <c r="BC150" s="11"/>
      <c r="BD150" s="11"/>
      <c r="BE150" s="11"/>
      <c r="BF150" s="11"/>
      <c r="BG150" s="12"/>
      <c r="BH150" s="11"/>
      <c r="BI150" s="11"/>
      <c r="BJ150" s="11"/>
      <c r="BK150" s="11"/>
      <c r="BL150" s="153"/>
      <c r="BM150" s="153"/>
      <c r="BN150" s="153"/>
      <c r="BO150" s="153"/>
      <c r="BP150" s="29"/>
      <c r="BQ150" s="29"/>
      <c r="BR150" s="13"/>
      <c r="BS150" s="13"/>
      <c r="BT150" s="113"/>
      <c r="BU150" s="13"/>
      <c r="BV150" s="13"/>
      <c r="BW150" s="13"/>
      <c r="BX150" s="13"/>
      <c r="BY150" s="13"/>
      <c r="BZ150" s="13"/>
      <c r="CA150" s="27"/>
      <c r="CB150" s="27"/>
      <c r="CC150" s="27"/>
      <c r="CD150" s="27"/>
      <c r="CE150" s="224">
        <f>SUM(AA150+AM150+AL150+AK150+AJ150+AI150+AH150+AG150+AF150+AE150+AD150+AC150+AB150+AN150+AO150)</f>
        <v>30</v>
      </c>
      <c r="CF150" s="225"/>
      <c r="CG150" s="224">
        <f>SUM(AT150+BE150+BD150+BC150+BB150+BA150+AZ150+AY150+AX150+AW150+AV150+AU150)</f>
        <v>18</v>
      </c>
      <c r="CH150" s="225"/>
      <c r="CI150" s="224">
        <f t="shared" si="5"/>
        <v>48</v>
      </c>
      <c r="CJ150" s="225"/>
      <c r="CK150" s="126"/>
    </row>
    <row r="151" spans="1:89" ht="15" customHeight="1">
      <c r="A151" s="182" t="s">
        <v>17</v>
      </c>
      <c r="B151" s="183"/>
      <c r="C151" s="183"/>
      <c r="D151" s="183"/>
      <c r="E151" s="184"/>
      <c r="F151" s="182" t="s">
        <v>40</v>
      </c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4"/>
      <c r="T151" s="182">
        <v>48</v>
      </c>
      <c r="U151" s="183"/>
      <c r="V151" s="184"/>
      <c r="W151" s="232" t="s">
        <v>76</v>
      </c>
      <c r="X151" s="233"/>
      <c r="Y151" s="234"/>
      <c r="Z151" s="14"/>
      <c r="AA151" s="27">
        <v>2</v>
      </c>
      <c r="AB151" s="27">
        <v>2</v>
      </c>
      <c r="AC151" s="27">
        <v>2</v>
      </c>
      <c r="AD151" s="27">
        <v>2</v>
      </c>
      <c r="AE151" s="27">
        <v>2</v>
      </c>
      <c r="AF151" s="27">
        <v>2</v>
      </c>
      <c r="AG151" s="27">
        <v>2</v>
      </c>
      <c r="AH151" s="27">
        <v>2</v>
      </c>
      <c r="AI151" s="27">
        <v>2</v>
      </c>
      <c r="AJ151" s="27">
        <v>2</v>
      </c>
      <c r="AK151" s="27">
        <v>2</v>
      </c>
      <c r="AL151" s="27">
        <v>2</v>
      </c>
      <c r="AM151" s="27">
        <v>2</v>
      </c>
      <c r="AN151" s="27">
        <v>2</v>
      </c>
      <c r="AO151" s="27">
        <v>2</v>
      </c>
      <c r="AP151" s="16"/>
      <c r="AQ151" s="16"/>
      <c r="AR151" s="18"/>
      <c r="AS151" s="18"/>
      <c r="AT151" s="27">
        <v>2</v>
      </c>
      <c r="AU151" s="27">
        <v>2</v>
      </c>
      <c r="AV151" s="27">
        <v>2</v>
      </c>
      <c r="AW151" s="27">
        <v>2</v>
      </c>
      <c r="AX151" s="27">
        <v>2</v>
      </c>
      <c r="AY151" s="27">
        <v>2</v>
      </c>
      <c r="AZ151" s="27">
        <v>2</v>
      </c>
      <c r="BA151" s="27">
        <v>2</v>
      </c>
      <c r="BB151" s="27">
        <v>2</v>
      </c>
      <c r="BC151" s="16"/>
      <c r="BD151" s="16"/>
      <c r="BE151" s="16"/>
      <c r="BF151" s="16"/>
      <c r="BG151" s="17"/>
      <c r="BH151" s="16"/>
      <c r="BI151" s="16"/>
      <c r="BJ151" s="16"/>
      <c r="BK151" s="16"/>
      <c r="BL151" s="154"/>
      <c r="BM151" s="154"/>
      <c r="BN151" s="154"/>
      <c r="BO151" s="154"/>
      <c r="BP151" s="30"/>
      <c r="BQ151" s="30"/>
      <c r="BR151" s="18"/>
      <c r="BS151" s="18"/>
      <c r="BT151" s="18"/>
      <c r="BU151" s="18"/>
      <c r="BV151" s="18"/>
      <c r="BW151" s="18"/>
      <c r="BX151" s="18"/>
      <c r="BY151" s="18"/>
      <c r="BZ151" s="18"/>
      <c r="CA151" s="28"/>
      <c r="CB151" s="28"/>
      <c r="CC151" s="28"/>
      <c r="CD151" s="28"/>
      <c r="CE151" s="224">
        <f>SUM(AA151+AM151+AB151+AC151+AD151+AE151+AF151+AG151+AH151+AI151+AJ151+AK151+AL151+AN151+AO151)</f>
        <v>30</v>
      </c>
      <c r="CF151" s="225"/>
      <c r="CG151" s="224">
        <f>SUM(AT151+BE151+AU151+AV151+AW151+AX151+AY151+AZ151+BA151+BB151+BC151+BD151)</f>
        <v>18</v>
      </c>
      <c r="CH151" s="225"/>
      <c r="CI151" s="224">
        <f t="shared" si="5"/>
        <v>48</v>
      </c>
      <c r="CJ151" s="225"/>
      <c r="CK151" s="126"/>
    </row>
    <row r="152" spans="1:89" ht="12.75">
      <c r="A152" s="103"/>
      <c r="B152" s="104"/>
      <c r="C152" s="104"/>
      <c r="D152" s="104"/>
      <c r="E152" s="105"/>
      <c r="F152" s="212" t="s">
        <v>45</v>
      </c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4"/>
      <c r="T152" s="189">
        <v>984</v>
      </c>
      <c r="U152" s="190"/>
      <c r="V152" s="191"/>
      <c r="W152" s="232" t="s">
        <v>3</v>
      </c>
      <c r="X152" s="233"/>
      <c r="Y152" s="234"/>
      <c r="Z152" s="9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11"/>
      <c r="AQ152" s="11"/>
      <c r="AR152" s="13"/>
      <c r="AS152" s="13"/>
      <c r="AT152" s="27"/>
      <c r="AU152" s="27"/>
      <c r="AV152" s="27"/>
      <c r="AW152" s="27"/>
      <c r="AX152" s="27"/>
      <c r="AY152" s="27"/>
      <c r="AZ152" s="27"/>
      <c r="BA152" s="27"/>
      <c r="BB152" s="27"/>
      <c r="BC152" s="11"/>
      <c r="BD152" s="11"/>
      <c r="BE152" s="11"/>
      <c r="BF152" s="11"/>
      <c r="BG152" s="12"/>
      <c r="BH152" s="11"/>
      <c r="BI152" s="11"/>
      <c r="BJ152" s="11"/>
      <c r="BK152" s="11"/>
      <c r="BL152" s="153"/>
      <c r="BM152" s="153"/>
      <c r="BN152" s="153"/>
      <c r="BO152" s="153"/>
      <c r="BP152" s="29"/>
      <c r="BQ152" s="29"/>
      <c r="BR152" s="13"/>
      <c r="BS152" s="13"/>
      <c r="BT152" s="113"/>
      <c r="BU152" s="13"/>
      <c r="BV152" s="13"/>
      <c r="BW152" s="13"/>
      <c r="BX152" s="13"/>
      <c r="BY152" s="13"/>
      <c r="BZ152" s="13"/>
      <c r="CA152" s="27"/>
      <c r="CB152" s="27"/>
      <c r="CC152" s="27"/>
      <c r="CD152" s="9"/>
      <c r="CE152" s="224"/>
      <c r="CF152" s="225"/>
      <c r="CG152" s="224"/>
      <c r="CH152" s="225"/>
      <c r="CI152" s="224"/>
      <c r="CJ152" s="225"/>
      <c r="CK152" s="126"/>
    </row>
    <row r="153" spans="1:89" ht="12.75">
      <c r="A153" s="221" t="s">
        <v>44</v>
      </c>
      <c r="B153" s="222"/>
      <c r="C153" s="222"/>
      <c r="D153" s="222"/>
      <c r="E153" s="223"/>
      <c r="F153" s="215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7"/>
      <c r="T153" s="182"/>
      <c r="U153" s="183"/>
      <c r="V153" s="184"/>
      <c r="W153" s="232" t="s">
        <v>76</v>
      </c>
      <c r="X153" s="233"/>
      <c r="Y153" s="234"/>
      <c r="Z153" s="14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16"/>
      <c r="AQ153" s="16"/>
      <c r="AR153" s="18"/>
      <c r="AS153" s="18"/>
      <c r="AT153" s="28"/>
      <c r="AU153" s="106"/>
      <c r="AV153" s="106"/>
      <c r="AW153" s="106"/>
      <c r="AX153" s="106"/>
      <c r="AY153" s="106"/>
      <c r="AZ153" s="106"/>
      <c r="BA153" s="106"/>
      <c r="BB153" s="106"/>
      <c r="BC153" s="99"/>
      <c r="BD153" s="99"/>
      <c r="BE153" s="99"/>
      <c r="BF153" s="99"/>
      <c r="BG153" s="107"/>
      <c r="BH153" s="99"/>
      <c r="BI153" s="99"/>
      <c r="BJ153" s="99"/>
      <c r="BK153" s="99"/>
      <c r="BL153" s="155"/>
      <c r="BM153" s="155"/>
      <c r="BN153" s="155"/>
      <c r="BO153" s="155"/>
      <c r="BP153" s="108"/>
      <c r="BQ153" s="30"/>
      <c r="BR153" s="18"/>
      <c r="BS153" s="18"/>
      <c r="BT153" s="18"/>
      <c r="BU153" s="18"/>
      <c r="BV153" s="18"/>
      <c r="BW153" s="18"/>
      <c r="BX153" s="18"/>
      <c r="BY153" s="18"/>
      <c r="BZ153" s="18"/>
      <c r="CA153" s="28"/>
      <c r="CB153" s="28"/>
      <c r="CC153" s="28"/>
      <c r="CD153" s="14"/>
      <c r="CE153" s="224"/>
      <c r="CF153" s="225"/>
      <c r="CG153" s="224"/>
      <c r="CH153" s="225"/>
      <c r="CI153" s="224"/>
      <c r="CJ153" s="225"/>
      <c r="CK153" s="126"/>
    </row>
    <row r="154" spans="1:89" ht="12.75">
      <c r="A154" s="103"/>
      <c r="B154" s="104"/>
      <c r="C154" s="104"/>
      <c r="D154" s="104"/>
      <c r="E154" s="105"/>
      <c r="F154" s="229" t="s">
        <v>68</v>
      </c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1"/>
      <c r="T154" s="189">
        <v>432</v>
      </c>
      <c r="U154" s="190"/>
      <c r="V154" s="191"/>
      <c r="W154" s="232" t="s">
        <v>3</v>
      </c>
      <c r="X154" s="233"/>
      <c r="Y154" s="234"/>
      <c r="Z154" s="9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11"/>
      <c r="AQ154" s="11"/>
      <c r="AR154" s="13"/>
      <c r="AS154" s="13"/>
      <c r="AT154" s="27"/>
      <c r="AU154" s="27"/>
      <c r="AV154" s="27"/>
      <c r="AW154" s="27"/>
      <c r="AX154" s="27"/>
      <c r="AY154" s="27"/>
      <c r="AZ154" s="27"/>
      <c r="BA154" s="27"/>
      <c r="BB154" s="27"/>
      <c r="BC154" s="11"/>
      <c r="BD154" s="11"/>
      <c r="BE154" s="11"/>
      <c r="BF154" s="11"/>
      <c r="BG154" s="12"/>
      <c r="BH154" s="11"/>
      <c r="BI154" s="11"/>
      <c r="BJ154" s="11"/>
      <c r="BK154" s="11"/>
      <c r="BL154" s="153"/>
      <c r="BM154" s="153"/>
      <c r="BN154" s="153"/>
      <c r="BO154" s="153"/>
      <c r="BP154" s="29"/>
      <c r="BQ154" s="29"/>
      <c r="BR154" s="13"/>
      <c r="BS154" s="13"/>
      <c r="BT154" s="113"/>
      <c r="BU154" s="13"/>
      <c r="BV154" s="13"/>
      <c r="BW154" s="13"/>
      <c r="BX154" s="13"/>
      <c r="BY154" s="13"/>
      <c r="BZ154" s="13"/>
      <c r="CA154" s="27"/>
      <c r="CB154" s="27"/>
      <c r="CC154" s="27"/>
      <c r="CD154" s="9"/>
      <c r="CE154" s="224"/>
      <c r="CF154" s="225"/>
      <c r="CG154" s="224"/>
      <c r="CH154" s="225"/>
      <c r="CI154" s="224"/>
      <c r="CJ154" s="225"/>
      <c r="CK154" s="126"/>
    </row>
    <row r="155" spans="1:89" ht="12.75">
      <c r="A155" s="221" t="s">
        <v>46</v>
      </c>
      <c r="B155" s="222"/>
      <c r="C155" s="222"/>
      <c r="D155" s="222"/>
      <c r="E155" s="223"/>
      <c r="F155" s="221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3"/>
      <c r="T155" s="182">
        <v>142</v>
      </c>
      <c r="U155" s="183"/>
      <c r="V155" s="184"/>
      <c r="W155" s="232" t="s">
        <v>76</v>
      </c>
      <c r="X155" s="233"/>
      <c r="Y155" s="234"/>
      <c r="Z155" s="14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16"/>
      <c r="AQ155" s="16"/>
      <c r="AR155" s="18"/>
      <c r="AS155" s="18"/>
      <c r="AT155" s="28"/>
      <c r="AU155" s="28"/>
      <c r="AV155" s="28"/>
      <c r="AW155" s="28"/>
      <c r="AX155" s="28"/>
      <c r="AY155" s="28"/>
      <c r="AZ155" s="28"/>
      <c r="BA155" s="28"/>
      <c r="BB155" s="28"/>
      <c r="BC155" s="16"/>
      <c r="BD155" s="16"/>
      <c r="BE155" s="16"/>
      <c r="BF155" s="16"/>
      <c r="BG155" s="17"/>
      <c r="BH155" s="16"/>
      <c r="BI155" s="16"/>
      <c r="BJ155" s="16"/>
      <c r="BK155" s="16"/>
      <c r="BL155" s="154"/>
      <c r="BM155" s="154"/>
      <c r="BN155" s="154"/>
      <c r="BO155" s="154"/>
      <c r="BP155" s="30"/>
      <c r="BQ155" s="30"/>
      <c r="BR155" s="18"/>
      <c r="BS155" s="18"/>
      <c r="BT155" s="114"/>
      <c r="BU155" s="18"/>
      <c r="BV155" s="18"/>
      <c r="BW155" s="18"/>
      <c r="BX155" s="18"/>
      <c r="BY155" s="18"/>
      <c r="BZ155" s="18"/>
      <c r="CA155" s="28"/>
      <c r="CB155" s="28"/>
      <c r="CC155" s="28"/>
      <c r="CD155" s="14"/>
      <c r="CE155" s="224"/>
      <c r="CF155" s="225"/>
      <c r="CG155" s="224"/>
      <c r="CH155" s="225"/>
      <c r="CI155" s="224"/>
      <c r="CJ155" s="225"/>
      <c r="CK155" s="126"/>
    </row>
    <row r="156" spans="1:89" ht="12.75">
      <c r="A156" s="93"/>
      <c r="B156" s="94"/>
      <c r="C156" s="94"/>
      <c r="D156" s="94"/>
      <c r="E156" s="95"/>
      <c r="F156" s="176" t="s">
        <v>69</v>
      </c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8"/>
      <c r="T156" s="189">
        <v>48</v>
      </c>
      <c r="U156" s="190"/>
      <c r="V156" s="191"/>
      <c r="W156" s="232" t="s">
        <v>3</v>
      </c>
      <c r="X156" s="233"/>
      <c r="Y156" s="234"/>
      <c r="Z156" s="9"/>
      <c r="AA156" s="27">
        <v>2</v>
      </c>
      <c r="AB156" s="27">
        <v>2</v>
      </c>
      <c r="AC156" s="27">
        <v>2</v>
      </c>
      <c r="AD156" s="27">
        <v>2</v>
      </c>
      <c r="AE156" s="27">
        <v>2</v>
      </c>
      <c r="AF156" s="27">
        <v>2</v>
      </c>
      <c r="AG156" s="27">
        <v>2</v>
      </c>
      <c r="AH156" s="27">
        <v>2</v>
      </c>
      <c r="AI156" s="27">
        <v>2</v>
      </c>
      <c r="AJ156" s="27">
        <v>2</v>
      </c>
      <c r="AK156" s="27">
        <v>2</v>
      </c>
      <c r="AL156" s="27">
        <v>2</v>
      </c>
      <c r="AM156" s="27">
        <v>2</v>
      </c>
      <c r="AN156" s="27">
        <v>2</v>
      </c>
      <c r="AO156" s="27">
        <v>2</v>
      </c>
      <c r="AP156" s="11"/>
      <c r="AQ156" s="11"/>
      <c r="AR156" s="13"/>
      <c r="AS156" s="13"/>
      <c r="AT156" s="27">
        <v>2</v>
      </c>
      <c r="AU156" s="27">
        <v>2</v>
      </c>
      <c r="AV156" s="27">
        <v>2</v>
      </c>
      <c r="AW156" s="27">
        <v>2</v>
      </c>
      <c r="AX156" s="27">
        <v>2</v>
      </c>
      <c r="AY156" s="27">
        <v>2</v>
      </c>
      <c r="AZ156" s="27">
        <v>2</v>
      </c>
      <c r="BA156" s="27">
        <v>2</v>
      </c>
      <c r="BB156" s="27">
        <v>2</v>
      </c>
      <c r="BC156" s="11"/>
      <c r="BD156" s="11"/>
      <c r="BE156" s="11"/>
      <c r="BF156" s="11"/>
      <c r="BG156" s="12"/>
      <c r="BH156" s="11"/>
      <c r="BI156" s="11"/>
      <c r="BJ156" s="11"/>
      <c r="BK156" s="11"/>
      <c r="BL156" s="153"/>
      <c r="BM156" s="153"/>
      <c r="BN156" s="153"/>
      <c r="BO156" s="153"/>
      <c r="BP156" s="29"/>
      <c r="BQ156" s="29"/>
      <c r="BR156" s="13"/>
      <c r="BS156" s="13"/>
      <c r="BT156" s="113"/>
      <c r="BU156" s="13"/>
      <c r="BV156" s="13"/>
      <c r="BW156" s="13"/>
      <c r="BX156" s="13"/>
      <c r="BY156" s="13"/>
      <c r="BZ156" s="13"/>
      <c r="CA156" s="27"/>
      <c r="CB156" s="27"/>
      <c r="CC156" s="27"/>
      <c r="CD156" s="27"/>
      <c r="CE156" s="224">
        <f>SUM(AA156+AM156+AB156+AC156+AD156+AE156+AF156+AG156+AH156+AI156+AJ156+AK156+AL156+AN156+AO156)</f>
        <v>30</v>
      </c>
      <c r="CF156" s="225"/>
      <c r="CG156" s="224">
        <f>SUM(AT156+AU156+AV156+AW156+AX156+AY156+AZ156+BA156+BB156+BC156+BD156+BE156)</f>
        <v>18</v>
      </c>
      <c r="CH156" s="225"/>
      <c r="CI156" s="224">
        <f t="shared" si="5"/>
        <v>48</v>
      </c>
      <c r="CJ156" s="225"/>
      <c r="CK156" s="126"/>
    </row>
    <row r="157" spans="1:89" ht="12.75">
      <c r="A157" s="182" t="s">
        <v>28</v>
      </c>
      <c r="B157" s="183"/>
      <c r="C157" s="183"/>
      <c r="D157" s="183"/>
      <c r="E157" s="184"/>
      <c r="F157" s="179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1"/>
      <c r="T157" s="182">
        <v>24</v>
      </c>
      <c r="U157" s="183"/>
      <c r="V157" s="184"/>
      <c r="W157" s="232" t="s">
        <v>76</v>
      </c>
      <c r="X157" s="233"/>
      <c r="Y157" s="234"/>
      <c r="Z157" s="14"/>
      <c r="AA157" s="28">
        <v>1</v>
      </c>
      <c r="AB157" s="28">
        <v>1</v>
      </c>
      <c r="AC157" s="28">
        <v>1</v>
      </c>
      <c r="AD157" s="28">
        <v>1</v>
      </c>
      <c r="AE157" s="28">
        <v>1</v>
      </c>
      <c r="AF157" s="28">
        <v>1</v>
      </c>
      <c r="AG157" s="28">
        <v>1</v>
      </c>
      <c r="AH157" s="28">
        <v>1</v>
      </c>
      <c r="AI157" s="28">
        <v>1</v>
      </c>
      <c r="AJ157" s="28">
        <v>1</v>
      </c>
      <c r="AK157" s="28">
        <v>1</v>
      </c>
      <c r="AL157" s="28">
        <v>1</v>
      </c>
      <c r="AM157" s="28">
        <v>1</v>
      </c>
      <c r="AN157" s="28">
        <v>1</v>
      </c>
      <c r="AO157" s="28">
        <v>1</v>
      </c>
      <c r="AP157" s="16"/>
      <c r="AQ157" s="16"/>
      <c r="AR157" s="18"/>
      <c r="AS157" s="18"/>
      <c r="AT157" s="28">
        <v>1</v>
      </c>
      <c r="AU157" s="28">
        <v>1</v>
      </c>
      <c r="AV157" s="28">
        <v>1</v>
      </c>
      <c r="AW157" s="28">
        <v>1</v>
      </c>
      <c r="AX157" s="28">
        <v>1</v>
      </c>
      <c r="AY157" s="28">
        <v>1</v>
      </c>
      <c r="AZ157" s="28">
        <v>1</v>
      </c>
      <c r="BA157" s="28">
        <v>1</v>
      </c>
      <c r="BB157" s="28">
        <v>1</v>
      </c>
      <c r="BC157" s="16"/>
      <c r="BD157" s="16"/>
      <c r="BE157" s="16"/>
      <c r="BF157" s="16"/>
      <c r="BG157" s="17"/>
      <c r="BH157" s="16"/>
      <c r="BI157" s="16"/>
      <c r="BJ157" s="16"/>
      <c r="BK157" s="16"/>
      <c r="BL157" s="154"/>
      <c r="BM157" s="154"/>
      <c r="BN157" s="154"/>
      <c r="BO157" s="154"/>
      <c r="BP157" s="30"/>
      <c r="BQ157" s="30"/>
      <c r="BR157" s="18"/>
      <c r="BS157" s="18"/>
      <c r="BT157" s="114"/>
      <c r="BU157" s="18"/>
      <c r="BV157" s="18"/>
      <c r="BW157" s="18"/>
      <c r="BX157" s="18"/>
      <c r="BY157" s="18"/>
      <c r="BZ157" s="18"/>
      <c r="CA157" s="28"/>
      <c r="CB157" s="28"/>
      <c r="CC157" s="28"/>
      <c r="CD157" s="28"/>
      <c r="CE157" s="224">
        <f>SUM(AA157+AB157+AC157+AD157+AE157+AF157+AG157+AH157+AI157+AJ157+AK157+AL157+AM157+AN157+AO157)</f>
        <v>15</v>
      </c>
      <c r="CF157" s="225"/>
      <c r="CG157" s="224">
        <f>SUM(AT157+AU157+AV157+AW157+AX157+AY157+AZ157+BA157+BB157+BC157+BD157+BE157)</f>
        <v>9</v>
      </c>
      <c r="CH157" s="225"/>
      <c r="CI157" s="224">
        <f t="shared" si="5"/>
        <v>24</v>
      </c>
      <c r="CJ157" s="225"/>
      <c r="CK157" s="126"/>
    </row>
    <row r="158" spans="1:89" ht="12.75">
      <c r="A158" s="93"/>
      <c r="B158" s="94"/>
      <c r="C158" s="94"/>
      <c r="D158" s="94"/>
      <c r="E158" s="95"/>
      <c r="F158" s="176" t="s">
        <v>129</v>
      </c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8"/>
      <c r="T158" s="189">
        <v>72</v>
      </c>
      <c r="U158" s="190"/>
      <c r="V158" s="191"/>
      <c r="W158" s="232" t="s">
        <v>3</v>
      </c>
      <c r="X158" s="233"/>
      <c r="Y158" s="234"/>
      <c r="Z158" s="9"/>
      <c r="AA158" s="27">
        <v>3</v>
      </c>
      <c r="AB158" s="27">
        <v>3</v>
      </c>
      <c r="AC158" s="27">
        <v>3</v>
      </c>
      <c r="AD158" s="27">
        <v>3</v>
      </c>
      <c r="AE158" s="27">
        <v>3</v>
      </c>
      <c r="AF158" s="27">
        <v>3</v>
      </c>
      <c r="AG158" s="27">
        <v>3</v>
      </c>
      <c r="AH158" s="27">
        <v>3</v>
      </c>
      <c r="AI158" s="27">
        <v>3</v>
      </c>
      <c r="AJ158" s="27">
        <v>3</v>
      </c>
      <c r="AK158" s="27">
        <v>3</v>
      </c>
      <c r="AL158" s="27">
        <v>3</v>
      </c>
      <c r="AM158" s="27">
        <v>3</v>
      </c>
      <c r="AN158" s="27">
        <v>3</v>
      </c>
      <c r="AO158" s="27">
        <v>3</v>
      </c>
      <c r="AP158" s="11"/>
      <c r="AQ158" s="11"/>
      <c r="AR158" s="13"/>
      <c r="AS158" s="13"/>
      <c r="AT158" s="27">
        <v>3</v>
      </c>
      <c r="AU158" s="27">
        <v>3</v>
      </c>
      <c r="AV158" s="27">
        <v>3</v>
      </c>
      <c r="AW158" s="27">
        <v>3</v>
      </c>
      <c r="AX158" s="27">
        <v>3</v>
      </c>
      <c r="AY158" s="27">
        <v>3</v>
      </c>
      <c r="AZ158" s="27">
        <v>3</v>
      </c>
      <c r="BA158" s="27">
        <v>3</v>
      </c>
      <c r="BB158" s="27">
        <v>3</v>
      </c>
      <c r="BC158" s="11"/>
      <c r="BD158" s="11"/>
      <c r="BE158" s="11"/>
      <c r="BF158" s="11"/>
      <c r="BG158" s="12"/>
      <c r="BH158" s="11"/>
      <c r="BI158" s="11"/>
      <c r="BJ158" s="11"/>
      <c r="BK158" s="11"/>
      <c r="BL158" s="153"/>
      <c r="BM158" s="153"/>
      <c r="BN158" s="153"/>
      <c r="BO158" s="153"/>
      <c r="BP158" s="29"/>
      <c r="BQ158" s="29"/>
      <c r="BR158" s="13"/>
      <c r="BS158" s="13"/>
      <c r="BT158" s="113"/>
      <c r="BU158" s="13"/>
      <c r="BV158" s="13"/>
      <c r="BW158" s="13"/>
      <c r="BX158" s="13"/>
      <c r="BY158" s="13"/>
      <c r="BZ158" s="13"/>
      <c r="CA158" s="27"/>
      <c r="CB158" s="27"/>
      <c r="CC158" s="27"/>
      <c r="CD158" s="27"/>
      <c r="CE158" s="224">
        <f>SUM(AA158+AM158+AN158+AO158+AL158+AK158+AJ158+AI158+AH158+AG158+AF158+AE158+AD158+AC158+AB158)</f>
        <v>45</v>
      </c>
      <c r="CF158" s="225"/>
      <c r="CG158" s="224">
        <f>SUM(AT158:BE158)</f>
        <v>27</v>
      </c>
      <c r="CH158" s="225"/>
      <c r="CI158" s="224">
        <f t="shared" si="5"/>
        <v>72</v>
      </c>
      <c r="CJ158" s="225"/>
      <c r="CK158" s="126"/>
    </row>
    <row r="159" spans="1:89" ht="12.75">
      <c r="A159" s="182" t="s">
        <v>71</v>
      </c>
      <c r="B159" s="183"/>
      <c r="C159" s="183"/>
      <c r="D159" s="183"/>
      <c r="E159" s="184"/>
      <c r="F159" s="179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1"/>
      <c r="T159" s="182">
        <v>36</v>
      </c>
      <c r="U159" s="183"/>
      <c r="V159" s="184"/>
      <c r="W159" s="232" t="s">
        <v>76</v>
      </c>
      <c r="X159" s="233"/>
      <c r="Y159" s="234"/>
      <c r="Z159" s="14"/>
      <c r="AA159" s="28">
        <v>1</v>
      </c>
      <c r="AB159" s="28">
        <v>2</v>
      </c>
      <c r="AC159" s="28">
        <v>1</v>
      </c>
      <c r="AD159" s="28">
        <v>2</v>
      </c>
      <c r="AE159" s="28">
        <v>1</v>
      </c>
      <c r="AF159" s="28">
        <v>2</v>
      </c>
      <c r="AG159" s="28">
        <v>2</v>
      </c>
      <c r="AH159" s="28">
        <v>1</v>
      </c>
      <c r="AI159" s="28">
        <v>1</v>
      </c>
      <c r="AJ159" s="28">
        <v>2</v>
      </c>
      <c r="AK159" s="28">
        <v>1</v>
      </c>
      <c r="AL159" s="28">
        <v>1</v>
      </c>
      <c r="AM159" s="28">
        <v>2</v>
      </c>
      <c r="AN159" s="28">
        <v>2</v>
      </c>
      <c r="AO159" s="28">
        <v>2</v>
      </c>
      <c r="AP159" s="16"/>
      <c r="AQ159" s="16"/>
      <c r="AR159" s="18"/>
      <c r="AS159" s="18"/>
      <c r="AT159" s="28">
        <v>1</v>
      </c>
      <c r="AU159" s="28">
        <v>2</v>
      </c>
      <c r="AV159" s="28">
        <v>1</v>
      </c>
      <c r="AW159" s="28">
        <v>1</v>
      </c>
      <c r="AX159" s="28">
        <v>2</v>
      </c>
      <c r="AY159" s="28">
        <v>1</v>
      </c>
      <c r="AZ159" s="28">
        <v>2</v>
      </c>
      <c r="BA159" s="28">
        <v>1</v>
      </c>
      <c r="BB159" s="28">
        <v>2</v>
      </c>
      <c r="BC159" s="16"/>
      <c r="BD159" s="16"/>
      <c r="BE159" s="16"/>
      <c r="BF159" s="16"/>
      <c r="BG159" s="17"/>
      <c r="BH159" s="16"/>
      <c r="BI159" s="16"/>
      <c r="BJ159" s="16"/>
      <c r="BK159" s="16"/>
      <c r="BL159" s="154"/>
      <c r="BM159" s="154"/>
      <c r="BN159" s="154"/>
      <c r="BO159" s="154"/>
      <c r="BP159" s="30"/>
      <c r="BQ159" s="30"/>
      <c r="BR159" s="18"/>
      <c r="BS159" s="18"/>
      <c r="BT159" s="114"/>
      <c r="BU159" s="18"/>
      <c r="BV159" s="18"/>
      <c r="BW159" s="18"/>
      <c r="BX159" s="18"/>
      <c r="BY159" s="18"/>
      <c r="BZ159" s="18"/>
      <c r="CA159" s="28"/>
      <c r="CB159" s="28"/>
      <c r="CC159" s="28"/>
      <c r="CD159" s="28"/>
      <c r="CE159" s="224">
        <f>SUM(AA159+AM159+AB159+AC159+AD159+AE159+AF159+AG159+AH159+AI159+AJ159+AK159+AL159+AN159+AO159)</f>
        <v>23</v>
      </c>
      <c r="CF159" s="225"/>
      <c r="CG159" s="224">
        <f>SUM(AT159:BE159)</f>
        <v>13</v>
      </c>
      <c r="CH159" s="225"/>
      <c r="CI159" s="224">
        <f>SUM(CE159:CH159)</f>
        <v>36</v>
      </c>
      <c r="CJ159" s="225"/>
      <c r="CK159" s="126"/>
    </row>
    <row r="160" spans="1:89" ht="12.75">
      <c r="A160" s="93"/>
      <c r="B160" s="94"/>
      <c r="C160" s="94"/>
      <c r="D160" s="94"/>
      <c r="E160" s="95"/>
      <c r="F160" s="176" t="s">
        <v>130</v>
      </c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8"/>
      <c r="T160" s="189">
        <v>72</v>
      </c>
      <c r="U160" s="190"/>
      <c r="V160" s="191"/>
      <c r="W160" s="232" t="s">
        <v>3</v>
      </c>
      <c r="X160" s="233"/>
      <c r="Y160" s="234"/>
      <c r="Z160" s="9"/>
      <c r="AA160" s="27">
        <v>3</v>
      </c>
      <c r="AB160" s="27">
        <v>3</v>
      </c>
      <c r="AC160" s="27">
        <v>3</v>
      </c>
      <c r="AD160" s="27">
        <v>3</v>
      </c>
      <c r="AE160" s="27">
        <v>3</v>
      </c>
      <c r="AF160" s="27">
        <v>3</v>
      </c>
      <c r="AG160" s="27">
        <v>3</v>
      </c>
      <c r="AH160" s="27">
        <v>3</v>
      </c>
      <c r="AI160" s="27">
        <v>3</v>
      </c>
      <c r="AJ160" s="27">
        <v>3</v>
      </c>
      <c r="AK160" s="27">
        <v>3</v>
      </c>
      <c r="AL160" s="27">
        <v>3</v>
      </c>
      <c r="AM160" s="27">
        <v>3</v>
      </c>
      <c r="AN160" s="27">
        <v>3</v>
      </c>
      <c r="AO160" s="27">
        <v>3</v>
      </c>
      <c r="AP160" s="11"/>
      <c r="AQ160" s="11"/>
      <c r="AR160" s="13"/>
      <c r="AS160" s="13"/>
      <c r="AT160" s="27">
        <v>3</v>
      </c>
      <c r="AU160" s="27">
        <v>3</v>
      </c>
      <c r="AV160" s="27">
        <v>3</v>
      </c>
      <c r="AW160" s="27">
        <v>3</v>
      </c>
      <c r="AX160" s="27">
        <v>3</v>
      </c>
      <c r="AY160" s="27">
        <v>3</v>
      </c>
      <c r="AZ160" s="27">
        <v>3</v>
      </c>
      <c r="BA160" s="27">
        <v>3</v>
      </c>
      <c r="BB160" s="27">
        <v>3</v>
      </c>
      <c r="BC160" s="11"/>
      <c r="BD160" s="11"/>
      <c r="BE160" s="11"/>
      <c r="BF160" s="11"/>
      <c r="BG160" s="12"/>
      <c r="BH160" s="11"/>
      <c r="BI160" s="11"/>
      <c r="BJ160" s="11"/>
      <c r="BK160" s="11"/>
      <c r="BL160" s="153"/>
      <c r="BM160" s="153"/>
      <c r="BN160" s="153"/>
      <c r="BO160" s="153"/>
      <c r="BP160" s="29"/>
      <c r="BQ160" s="29"/>
      <c r="BR160" s="13"/>
      <c r="BS160" s="13"/>
      <c r="BT160" s="113"/>
      <c r="BU160" s="13"/>
      <c r="BV160" s="13"/>
      <c r="BW160" s="13"/>
      <c r="BX160" s="13"/>
      <c r="BY160" s="13"/>
      <c r="BZ160" s="13"/>
      <c r="CA160" s="27"/>
      <c r="CB160" s="27"/>
      <c r="CC160" s="27"/>
      <c r="CD160" s="27"/>
      <c r="CE160" s="224">
        <f>SUM(AA160+AM160+AB160+AC160+AD160+AE160+AF160+AG160+AH160+AI160+AJ160+AK160+AL160+AN160+AO160)</f>
        <v>45</v>
      </c>
      <c r="CF160" s="225"/>
      <c r="CG160" s="224">
        <f>SUM(AT160:BE160)</f>
        <v>27</v>
      </c>
      <c r="CH160" s="225"/>
      <c r="CI160" s="224">
        <f aca="true" t="shared" si="6" ref="CI160:CI165">CE160+CG160</f>
        <v>72</v>
      </c>
      <c r="CJ160" s="225"/>
      <c r="CK160" s="126"/>
    </row>
    <row r="161" spans="1:89" ht="12.75">
      <c r="A161" s="182" t="s">
        <v>48</v>
      </c>
      <c r="B161" s="183"/>
      <c r="C161" s="183"/>
      <c r="D161" s="183"/>
      <c r="E161" s="184"/>
      <c r="F161" s="179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1"/>
      <c r="T161" s="182">
        <v>36</v>
      </c>
      <c r="U161" s="183"/>
      <c r="V161" s="184"/>
      <c r="W161" s="232" t="s">
        <v>76</v>
      </c>
      <c r="X161" s="233"/>
      <c r="Y161" s="234"/>
      <c r="Z161" s="14"/>
      <c r="AA161" s="28">
        <v>1</v>
      </c>
      <c r="AB161" s="27">
        <v>2</v>
      </c>
      <c r="AC161" s="27">
        <v>1</v>
      </c>
      <c r="AD161" s="27">
        <v>1</v>
      </c>
      <c r="AE161" s="27">
        <v>2</v>
      </c>
      <c r="AF161" s="27">
        <v>1</v>
      </c>
      <c r="AG161" s="27">
        <v>2</v>
      </c>
      <c r="AH161" s="27">
        <v>2</v>
      </c>
      <c r="AI161" s="27">
        <v>1</v>
      </c>
      <c r="AJ161" s="27">
        <v>2</v>
      </c>
      <c r="AK161" s="27">
        <v>1</v>
      </c>
      <c r="AL161" s="27">
        <v>1</v>
      </c>
      <c r="AM161" s="27">
        <v>1</v>
      </c>
      <c r="AN161" s="27">
        <v>2</v>
      </c>
      <c r="AO161" s="27">
        <v>1</v>
      </c>
      <c r="AP161" s="11"/>
      <c r="AQ161" s="11"/>
      <c r="AR161" s="13"/>
      <c r="AS161" s="13"/>
      <c r="AT161" s="27">
        <v>1</v>
      </c>
      <c r="AU161" s="27">
        <v>1</v>
      </c>
      <c r="AV161" s="27">
        <v>2</v>
      </c>
      <c r="AW161" s="27">
        <v>2</v>
      </c>
      <c r="AX161" s="27">
        <v>3</v>
      </c>
      <c r="AY161" s="27">
        <v>2</v>
      </c>
      <c r="AZ161" s="27">
        <v>1</v>
      </c>
      <c r="BA161" s="27">
        <v>2</v>
      </c>
      <c r="BB161" s="27">
        <v>1</v>
      </c>
      <c r="BC161" s="11"/>
      <c r="BD161" s="11"/>
      <c r="BE161" s="11"/>
      <c r="BF161" s="11"/>
      <c r="BG161" s="12"/>
      <c r="BH161" s="11"/>
      <c r="BI161" s="11"/>
      <c r="BJ161" s="11"/>
      <c r="BK161" s="11"/>
      <c r="BL161" s="153"/>
      <c r="BM161" s="153"/>
      <c r="BN161" s="153"/>
      <c r="BO161" s="153"/>
      <c r="BP161" s="29"/>
      <c r="BQ161" s="29"/>
      <c r="BR161" s="13"/>
      <c r="BS161" s="13"/>
      <c r="BT161" s="13"/>
      <c r="BU161" s="18"/>
      <c r="BV161" s="18"/>
      <c r="BW161" s="18"/>
      <c r="BX161" s="18"/>
      <c r="BY161" s="18"/>
      <c r="BZ161" s="18"/>
      <c r="CA161" s="28"/>
      <c r="CB161" s="28"/>
      <c r="CC161" s="28"/>
      <c r="CD161" s="28"/>
      <c r="CE161" s="224">
        <f>SUM(AA161+AM161+AN161+AO161+AL161+AK161+AJ161+AH161+AI161+AF161+AG161+AE161+AD161+AC161+AB161)</f>
        <v>21</v>
      </c>
      <c r="CF161" s="225"/>
      <c r="CG161" s="224">
        <f>SUM(AT161:BE161)</f>
        <v>15</v>
      </c>
      <c r="CH161" s="225"/>
      <c r="CI161" s="224">
        <f t="shared" si="6"/>
        <v>36</v>
      </c>
      <c r="CJ161" s="225"/>
      <c r="CK161" s="126"/>
    </row>
    <row r="162" spans="1:89" ht="12.75">
      <c r="A162" s="93"/>
      <c r="B162" s="94"/>
      <c r="C162" s="94"/>
      <c r="D162" s="94"/>
      <c r="E162" s="95"/>
      <c r="F162" s="176" t="s">
        <v>131</v>
      </c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8"/>
      <c r="T162" s="189">
        <v>48</v>
      </c>
      <c r="U162" s="190"/>
      <c r="V162" s="191"/>
      <c r="W162" s="232" t="s">
        <v>3</v>
      </c>
      <c r="X162" s="233"/>
      <c r="Y162" s="234"/>
      <c r="Z162" s="9"/>
      <c r="AA162" s="27">
        <v>2</v>
      </c>
      <c r="AB162" s="27">
        <v>2</v>
      </c>
      <c r="AC162" s="27">
        <v>2</v>
      </c>
      <c r="AD162" s="27">
        <v>2</v>
      </c>
      <c r="AE162" s="27">
        <v>2</v>
      </c>
      <c r="AF162" s="27">
        <v>2</v>
      </c>
      <c r="AG162" s="27">
        <v>2</v>
      </c>
      <c r="AH162" s="27">
        <v>2</v>
      </c>
      <c r="AI162" s="27">
        <v>2</v>
      </c>
      <c r="AJ162" s="27">
        <v>2</v>
      </c>
      <c r="AK162" s="27">
        <v>2</v>
      </c>
      <c r="AL162" s="27">
        <v>2</v>
      </c>
      <c r="AM162" s="27">
        <v>2</v>
      </c>
      <c r="AN162" s="27">
        <v>2</v>
      </c>
      <c r="AO162" s="27">
        <v>2</v>
      </c>
      <c r="AP162" s="11"/>
      <c r="AQ162" s="11"/>
      <c r="AR162" s="13"/>
      <c r="AS162" s="13"/>
      <c r="AT162" s="27">
        <v>2</v>
      </c>
      <c r="AU162" s="27">
        <v>2</v>
      </c>
      <c r="AV162" s="27">
        <v>2</v>
      </c>
      <c r="AW162" s="27">
        <v>2</v>
      </c>
      <c r="AX162" s="27">
        <v>2</v>
      </c>
      <c r="AY162" s="27">
        <v>2</v>
      </c>
      <c r="AZ162" s="27">
        <v>2</v>
      </c>
      <c r="BA162" s="27">
        <v>2</v>
      </c>
      <c r="BB162" s="27">
        <v>2</v>
      </c>
      <c r="BC162" s="11"/>
      <c r="BD162" s="11"/>
      <c r="BE162" s="11"/>
      <c r="BF162" s="11"/>
      <c r="BG162" s="12"/>
      <c r="BH162" s="11"/>
      <c r="BI162" s="11"/>
      <c r="BJ162" s="11"/>
      <c r="BK162" s="11"/>
      <c r="BL162" s="153"/>
      <c r="BM162" s="153"/>
      <c r="BN162" s="153"/>
      <c r="BO162" s="153"/>
      <c r="BP162" s="29"/>
      <c r="BQ162" s="29"/>
      <c r="BR162" s="13"/>
      <c r="BS162" s="13"/>
      <c r="BT162" s="113"/>
      <c r="BU162" s="13"/>
      <c r="BV162" s="13"/>
      <c r="BW162" s="13"/>
      <c r="BX162" s="13"/>
      <c r="BY162" s="13"/>
      <c r="BZ162" s="13"/>
      <c r="CA162" s="27"/>
      <c r="CB162" s="27"/>
      <c r="CC162" s="27"/>
      <c r="CD162" s="27"/>
      <c r="CE162" s="224">
        <f>SUM(AA162+AM162+AB162+AC162+AD162+AE162+AF162+AG162+AH162+AI162+AJ162+AK162+AL162+AN162+AO162)</f>
        <v>30</v>
      </c>
      <c r="CF162" s="225"/>
      <c r="CG162" s="224">
        <f>SUM(AT162+BE162+AU162+AV162+AW162+AX162+AZ162+AY162+BA162+BB162+BC162+BD162)</f>
        <v>18</v>
      </c>
      <c r="CH162" s="225"/>
      <c r="CI162" s="224">
        <f t="shared" si="6"/>
        <v>48</v>
      </c>
      <c r="CJ162" s="225"/>
      <c r="CK162" s="126"/>
    </row>
    <row r="163" spans="1:89" ht="12.75">
      <c r="A163" s="182" t="s">
        <v>29</v>
      </c>
      <c r="B163" s="183"/>
      <c r="C163" s="183"/>
      <c r="D163" s="183"/>
      <c r="E163" s="184"/>
      <c r="F163" s="179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1"/>
      <c r="T163" s="182">
        <v>24</v>
      </c>
      <c r="U163" s="183"/>
      <c r="V163" s="184"/>
      <c r="W163" s="232" t="s">
        <v>76</v>
      </c>
      <c r="X163" s="233"/>
      <c r="Y163" s="234"/>
      <c r="Z163" s="14"/>
      <c r="AA163" s="28">
        <v>1</v>
      </c>
      <c r="AB163" s="27">
        <v>1</v>
      </c>
      <c r="AC163" s="27">
        <v>1</v>
      </c>
      <c r="AD163" s="27">
        <v>1</v>
      </c>
      <c r="AE163" s="27">
        <v>1</v>
      </c>
      <c r="AF163" s="27">
        <v>1</v>
      </c>
      <c r="AG163" s="27">
        <v>1</v>
      </c>
      <c r="AH163" s="27">
        <v>1</v>
      </c>
      <c r="AI163" s="27">
        <v>1</v>
      </c>
      <c r="AJ163" s="27">
        <v>1</v>
      </c>
      <c r="AK163" s="27">
        <v>1</v>
      </c>
      <c r="AL163" s="27">
        <v>1</v>
      </c>
      <c r="AM163" s="27">
        <v>1</v>
      </c>
      <c r="AN163" s="27">
        <v>1</v>
      </c>
      <c r="AO163" s="27">
        <v>1</v>
      </c>
      <c r="AP163" s="11"/>
      <c r="AQ163" s="11"/>
      <c r="AR163" s="13"/>
      <c r="AS163" s="13"/>
      <c r="AT163" s="27">
        <v>1</v>
      </c>
      <c r="AU163" s="27">
        <v>1</v>
      </c>
      <c r="AV163" s="27">
        <v>1</v>
      </c>
      <c r="AW163" s="27">
        <v>1</v>
      </c>
      <c r="AX163" s="27">
        <v>1</v>
      </c>
      <c r="AY163" s="27">
        <v>1</v>
      </c>
      <c r="AZ163" s="27">
        <v>1</v>
      </c>
      <c r="BA163" s="27">
        <v>1</v>
      </c>
      <c r="BB163" s="27">
        <v>1</v>
      </c>
      <c r="BC163" s="11"/>
      <c r="BD163" s="11"/>
      <c r="BE163" s="11"/>
      <c r="BF163" s="11"/>
      <c r="BG163" s="12"/>
      <c r="BH163" s="11"/>
      <c r="BI163" s="11"/>
      <c r="BJ163" s="11"/>
      <c r="BK163" s="11"/>
      <c r="BL163" s="153"/>
      <c r="BM163" s="153"/>
      <c r="BN163" s="153"/>
      <c r="BO163" s="153"/>
      <c r="BP163" s="29"/>
      <c r="BQ163" s="29"/>
      <c r="BR163" s="13"/>
      <c r="BS163" s="13"/>
      <c r="BT163" s="13"/>
      <c r="BU163" s="18"/>
      <c r="BV163" s="18"/>
      <c r="BW163" s="18"/>
      <c r="BX163" s="18"/>
      <c r="BY163" s="18"/>
      <c r="BZ163" s="18"/>
      <c r="CA163" s="28"/>
      <c r="CB163" s="28"/>
      <c r="CC163" s="28"/>
      <c r="CD163" s="28"/>
      <c r="CE163" s="224">
        <f>SUM(AA163+AB163+AC163+AD163+AI163+AJ163+AH163+AG163+AF163+AE163+AK163+AL163+AM163+AN163+AO163)</f>
        <v>15</v>
      </c>
      <c r="CF163" s="225"/>
      <c r="CG163" s="224">
        <f>SUM(AT163+AU163+AV163+AX163+AW163+AY163+AZ163+BA163+BB163+BC163+BD163+BE163)</f>
        <v>9</v>
      </c>
      <c r="CH163" s="225"/>
      <c r="CI163" s="224">
        <f t="shared" si="6"/>
        <v>24</v>
      </c>
      <c r="CJ163" s="225"/>
      <c r="CK163" s="126"/>
    </row>
    <row r="164" spans="1:89" ht="12.75">
      <c r="A164" s="93"/>
      <c r="B164" s="94"/>
      <c r="C164" s="94"/>
      <c r="D164" s="94"/>
      <c r="E164" s="95"/>
      <c r="F164" s="189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276"/>
      <c r="R164" s="276"/>
      <c r="S164" s="277"/>
      <c r="T164" s="189"/>
      <c r="U164" s="190"/>
      <c r="V164" s="191"/>
      <c r="W164" s="232" t="s">
        <v>3</v>
      </c>
      <c r="X164" s="233"/>
      <c r="Y164" s="234"/>
      <c r="Z164" s="9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11"/>
      <c r="AQ164" s="11"/>
      <c r="AR164" s="13"/>
      <c r="AS164" s="13"/>
      <c r="AT164" s="27"/>
      <c r="AU164" s="27"/>
      <c r="AV164" s="27"/>
      <c r="AW164" s="27"/>
      <c r="AX164" s="27"/>
      <c r="AY164" s="27"/>
      <c r="AZ164" s="27"/>
      <c r="BA164" s="27"/>
      <c r="BB164" s="27"/>
      <c r="BC164" s="11"/>
      <c r="BD164" s="11"/>
      <c r="BE164" s="11"/>
      <c r="BF164" s="16"/>
      <c r="BG164" s="17"/>
      <c r="BH164" s="16"/>
      <c r="BI164" s="16"/>
      <c r="BJ164" s="16"/>
      <c r="BK164" s="16"/>
      <c r="BL164" s="154"/>
      <c r="BM164" s="154"/>
      <c r="BN164" s="154"/>
      <c r="BO164" s="154"/>
      <c r="BP164" s="30"/>
      <c r="BQ164" s="30"/>
      <c r="BR164" s="18"/>
      <c r="BS164" s="18"/>
      <c r="BT164" s="113"/>
      <c r="BU164" s="18"/>
      <c r="BV164" s="18"/>
      <c r="BW164" s="18"/>
      <c r="BX164" s="18"/>
      <c r="BY164" s="18"/>
      <c r="BZ164" s="18"/>
      <c r="CA164" s="28"/>
      <c r="CB164" s="28"/>
      <c r="CC164" s="28"/>
      <c r="CD164" s="28"/>
      <c r="CE164" s="224">
        <f>SUM(AA164+AB164+AC164+AD164+AE164+AF164+AG164+AH164+AI164+AJ164+AK164+AL164+AM164+AN164+AO164)</f>
        <v>0</v>
      </c>
      <c r="CF164" s="225"/>
      <c r="CG164" s="224">
        <f>SUM(AT164+BE164+AU164+AV164+AW164+AX164+AY164+AZ164+BA164+BB164+BC164+BD164)</f>
        <v>0</v>
      </c>
      <c r="CH164" s="225"/>
      <c r="CI164" s="224">
        <f t="shared" si="6"/>
        <v>0</v>
      </c>
      <c r="CJ164" s="225"/>
      <c r="CK164" s="126"/>
    </row>
    <row r="165" spans="1:89" ht="12.75">
      <c r="A165" s="182"/>
      <c r="B165" s="183"/>
      <c r="C165" s="183"/>
      <c r="D165" s="183"/>
      <c r="E165" s="184"/>
      <c r="F165" s="278"/>
      <c r="G165" s="279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80"/>
      <c r="T165" s="182"/>
      <c r="U165" s="183"/>
      <c r="V165" s="184"/>
      <c r="W165" s="232" t="s">
        <v>76</v>
      </c>
      <c r="X165" s="233"/>
      <c r="Y165" s="234"/>
      <c r="Z165" s="14"/>
      <c r="AA165" s="28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11"/>
      <c r="AQ165" s="11"/>
      <c r="AR165" s="13"/>
      <c r="AS165" s="13"/>
      <c r="AT165" s="27"/>
      <c r="AU165" s="27"/>
      <c r="AV165" s="27"/>
      <c r="AW165" s="27"/>
      <c r="AX165" s="27"/>
      <c r="AY165" s="27"/>
      <c r="AZ165" s="27"/>
      <c r="BA165" s="27"/>
      <c r="BB165" s="27"/>
      <c r="BC165" s="11"/>
      <c r="BD165" s="11"/>
      <c r="BE165" s="11"/>
      <c r="BF165" s="16"/>
      <c r="BG165" s="17"/>
      <c r="BH165" s="16"/>
      <c r="BI165" s="16"/>
      <c r="BJ165" s="16"/>
      <c r="BK165" s="16"/>
      <c r="BL165" s="154"/>
      <c r="BM165" s="154"/>
      <c r="BN165" s="154"/>
      <c r="BO165" s="154"/>
      <c r="BP165" s="30"/>
      <c r="BQ165" s="30"/>
      <c r="BR165" s="18"/>
      <c r="BS165" s="18"/>
      <c r="BT165" s="18"/>
      <c r="BU165" s="18"/>
      <c r="BV165" s="18"/>
      <c r="BW165" s="18"/>
      <c r="BX165" s="18"/>
      <c r="BY165" s="18"/>
      <c r="BZ165" s="18"/>
      <c r="CA165" s="28"/>
      <c r="CB165" s="28"/>
      <c r="CC165" s="28"/>
      <c r="CD165" s="28"/>
      <c r="CE165" s="224">
        <f>SUM(AA165+AM165+AB165+AC165+AD165+AE165+AF165+AG165+AH165+AI165+AJ165+AK165+AL165+AN165+AO165)</f>
        <v>0</v>
      </c>
      <c r="CF165" s="225"/>
      <c r="CG165" s="224">
        <f>SUM(AT165+BE165+AU165+AV165+AW165+AX165+AY165+AZ165+BA165+BB165+BC165+BD165)</f>
        <v>0</v>
      </c>
      <c r="CH165" s="225"/>
      <c r="CI165" s="224">
        <f t="shared" si="6"/>
        <v>0</v>
      </c>
      <c r="CJ165" s="225"/>
      <c r="CK165" s="126"/>
    </row>
    <row r="166" spans="1:89" ht="15">
      <c r="A166" s="36"/>
      <c r="B166" s="37"/>
      <c r="C166" s="37"/>
      <c r="D166" s="37"/>
      <c r="E166" s="45"/>
      <c r="F166" s="189" t="s">
        <v>133</v>
      </c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1"/>
      <c r="T166" s="189">
        <v>96</v>
      </c>
      <c r="U166" s="190"/>
      <c r="V166" s="191"/>
      <c r="W166" s="232" t="s">
        <v>3</v>
      </c>
      <c r="X166" s="233"/>
      <c r="Y166" s="234"/>
      <c r="Z166" s="9"/>
      <c r="AA166" s="27">
        <v>4</v>
      </c>
      <c r="AB166" s="27">
        <v>4</v>
      </c>
      <c r="AC166" s="27">
        <v>4</v>
      </c>
      <c r="AD166" s="27">
        <v>4</v>
      </c>
      <c r="AE166" s="27">
        <v>4</v>
      </c>
      <c r="AF166" s="27">
        <v>4</v>
      </c>
      <c r="AG166" s="27">
        <v>4</v>
      </c>
      <c r="AH166" s="27">
        <v>4</v>
      </c>
      <c r="AI166" s="27">
        <v>4</v>
      </c>
      <c r="AJ166" s="27">
        <v>4</v>
      </c>
      <c r="AK166" s="27">
        <v>4</v>
      </c>
      <c r="AL166" s="27">
        <v>4</v>
      </c>
      <c r="AM166" s="27">
        <v>4</v>
      </c>
      <c r="AN166" s="27">
        <v>4</v>
      </c>
      <c r="AO166" s="27">
        <v>4</v>
      </c>
      <c r="AP166" s="11"/>
      <c r="AQ166" s="11"/>
      <c r="AR166" s="13"/>
      <c r="AS166" s="13"/>
      <c r="AT166" s="27">
        <v>4</v>
      </c>
      <c r="AU166" s="27">
        <v>4</v>
      </c>
      <c r="AV166" s="27">
        <v>4</v>
      </c>
      <c r="AW166" s="27">
        <v>4</v>
      </c>
      <c r="AX166" s="27">
        <v>4</v>
      </c>
      <c r="AY166" s="27">
        <v>4</v>
      </c>
      <c r="AZ166" s="27">
        <v>4</v>
      </c>
      <c r="BA166" s="27">
        <v>4</v>
      </c>
      <c r="BB166" s="27">
        <v>4</v>
      </c>
      <c r="BC166" s="11"/>
      <c r="BD166" s="11"/>
      <c r="BE166" s="11"/>
      <c r="BF166" s="11"/>
      <c r="BG166" s="12"/>
      <c r="BH166" s="11"/>
      <c r="BI166" s="11"/>
      <c r="BJ166" s="11"/>
      <c r="BK166" s="11"/>
      <c r="BL166" s="153"/>
      <c r="BM166" s="153"/>
      <c r="BN166" s="153"/>
      <c r="BO166" s="153"/>
      <c r="BP166" s="29"/>
      <c r="BQ166" s="29"/>
      <c r="BR166" s="13"/>
      <c r="BS166" s="13"/>
      <c r="BT166" s="115"/>
      <c r="BU166" s="13"/>
      <c r="BV166" s="13"/>
      <c r="BW166" s="13"/>
      <c r="BX166" s="13"/>
      <c r="BY166" s="13"/>
      <c r="BZ166" s="13"/>
      <c r="CA166" s="27"/>
      <c r="CB166" s="27"/>
      <c r="CC166" s="27"/>
      <c r="CD166" s="27"/>
      <c r="CE166" s="224">
        <f>SUM(AA166+AM166+AB166+AC166+AD166+AE166+AF166+AG166+AH166+AI166+AJ166+AK166+AL166+AN166+AO166)</f>
        <v>60</v>
      </c>
      <c r="CF166" s="252"/>
      <c r="CG166" s="224">
        <f>SUM(AT166+AU166+AV166+AW166+AX166+AY166+AZ166+BA166+BB166)</f>
        <v>36</v>
      </c>
      <c r="CH166" s="252"/>
      <c r="CI166" s="224">
        <f aca="true" t="shared" si="7" ref="CI166:CI171">SUM(CE166+CG166)</f>
        <v>96</v>
      </c>
      <c r="CJ166" s="252"/>
      <c r="CK166" s="126"/>
    </row>
    <row r="167" spans="1:89" ht="15">
      <c r="A167" s="182" t="s">
        <v>132</v>
      </c>
      <c r="B167" s="187"/>
      <c r="C167" s="187"/>
      <c r="D167" s="187"/>
      <c r="E167" s="188"/>
      <c r="F167" s="182" t="s">
        <v>134</v>
      </c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4"/>
      <c r="T167" s="182">
        <v>48</v>
      </c>
      <c r="U167" s="183"/>
      <c r="V167" s="184"/>
      <c r="W167" s="232" t="s">
        <v>76</v>
      </c>
      <c r="X167" s="233"/>
      <c r="Y167" s="234"/>
      <c r="Z167" s="9"/>
      <c r="AA167" s="28">
        <v>2</v>
      </c>
      <c r="AB167" s="27">
        <v>2</v>
      </c>
      <c r="AC167" s="27">
        <v>2</v>
      </c>
      <c r="AD167" s="27">
        <v>2</v>
      </c>
      <c r="AE167" s="27">
        <v>2</v>
      </c>
      <c r="AF167" s="27">
        <v>2</v>
      </c>
      <c r="AG167" s="27">
        <v>2</v>
      </c>
      <c r="AH167" s="27">
        <v>2</v>
      </c>
      <c r="AI167" s="27">
        <v>2</v>
      </c>
      <c r="AJ167" s="27">
        <v>2</v>
      </c>
      <c r="AK167" s="27">
        <v>2</v>
      </c>
      <c r="AL167" s="27">
        <v>2</v>
      </c>
      <c r="AM167" s="27">
        <v>2</v>
      </c>
      <c r="AN167" s="27">
        <v>2</v>
      </c>
      <c r="AO167" s="27">
        <v>2</v>
      </c>
      <c r="AP167" s="11"/>
      <c r="AQ167" s="11"/>
      <c r="AR167" s="13"/>
      <c r="AS167" s="13"/>
      <c r="AT167" s="27">
        <v>2</v>
      </c>
      <c r="AU167" s="27">
        <v>2</v>
      </c>
      <c r="AV167" s="27">
        <v>2</v>
      </c>
      <c r="AW167" s="27">
        <v>2</v>
      </c>
      <c r="AX167" s="27">
        <v>2</v>
      </c>
      <c r="AY167" s="27">
        <v>2</v>
      </c>
      <c r="AZ167" s="27">
        <v>2</v>
      </c>
      <c r="BA167" s="27">
        <v>2</v>
      </c>
      <c r="BB167" s="27">
        <v>2</v>
      </c>
      <c r="BC167" s="11"/>
      <c r="BD167" s="11"/>
      <c r="BE167" s="11"/>
      <c r="BF167" s="11"/>
      <c r="BG167" s="12"/>
      <c r="BH167" s="11"/>
      <c r="BI167" s="11"/>
      <c r="BJ167" s="11"/>
      <c r="BK167" s="11"/>
      <c r="BL167" s="153"/>
      <c r="BM167" s="153"/>
      <c r="BN167" s="153"/>
      <c r="BO167" s="153"/>
      <c r="BP167" s="29"/>
      <c r="BQ167" s="29"/>
      <c r="BR167" s="13"/>
      <c r="BS167" s="13"/>
      <c r="BT167" s="115"/>
      <c r="BU167" s="13"/>
      <c r="BV167" s="13"/>
      <c r="BW167" s="13"/>
      <c r="BX167" s="13"/>
      <c r="BY167" s="13"/>
      <c r="BZ167" s="13"/>
      <c r="CA167" s="27"/>
      <c r="CB167" s="27"/>
      <c r="CC167" s="27"/>
      <c r="CD167" s="9"/>
      <c r="CE167" s="224">
        <f>SUM(AA167+AB167+AC167+AD167+AE167+AF167+AG167+AH167+AI167+AJ167+AL167+AM167+AK167+AN167+AO167)</f>
        <v>30</v>
      </c>
      <c r="CF167" s="252"/>
      <c r="CG167" s="224">
        <f>SUM(AT167+AU167+AW167+AV167+AX167+AY167+AZ167+BA167+BB167+BC167+BD167+BE167)</f>
        <v>18</v>
      </c>
      <c r="CH167" s="252"/>
      <c r="CI167" s="224">
        <f t="shared" si="7"/>
        <v>48</v>
      </c>
      <c r="CJ167" s="252"/>
      <c r="CK167" s="126"/>
    </row>
    <row r="168" spans="1:89" ht="15">
      <c r="A168" s="36"/>
      <c r="B168" s="102"/>
      <c r="C168" s="102"/>
      <c r="D168" s="102"/>
      <c r="E168" s="45"/>
      <c r="F168" s="189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8"/>
      <c r="T168" s="189"/>
      <c r="U168" s="190"/>
      <c r="V168" s="191"/>
      <c r="W168" s="232" t="s">
        <v>3</v>
      </c>
      <c r="X168" s="233"/>
      <c r="Y168" s="234"/>
      <c r="Z168" s="9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11"/>
      <c r="AQ168" s="11"/>
      <c r="AR168" s="13"/>
      <c r="AS168" s="13"/>
      <c r="AT168" s="27"/>
      <c r="AU168" s="27"/>
      <c r="AV168" s="27"/>
      <c r="AW168" s="27"/>
      <c r="AX168" s="27"/>
      <c r="AY168" s="27"/>
      <c r="AZ168" s="27"/>
      <c r="BA168" s="27"/>
      <c r="BB168" s="27"/>
      <c r="BC168" s="11"/>
      <c r="BD168" s="11"/>
      <c r="BE168" s="11"/>
      <c r="BF168" s="11"/>
      <c r="BG168" s="12"/>
      <c r="BH168" s="11"/>
      <c r="BI168" s="11"/>
      <c r="BJ168" s="11"/>
      <c r="BK168" s="11"/>
      <c r="BL168" s="153"/>
      <c r="BM168" s="153"/>
      <c r="BN168" s="153"/>
      <c r="BO168" s="153"/>
      <c r="BP168" s="29"/>
      <c r="BQ168" s="29"/>
      <c r="BR168" s="13"/>
      <c r="BS168" s="13"/>
      <c r="BT168" s="115"/>
      <c r="BU168" s="13"/>
      <c r="BV168" s="13"/>
      <c r="BW168" s="13"/>
      <c r="BX168" s="13"/>
      <c r="BY168" s="13"/>
      <c r="BZ168" s="13"/>
      <c r="CA168" s="27"/>
      <c r="CB168" s="27"/>
      <c r="CC168" s="27"/>
      <c r="CD168" s="9"/>
      <c r="CE168" s="224">
        <f>SUM(AA168+AM168+AB168+AC168+AD168+AE168+AF168+AG168+AH168+AI168+AJ168+AK168+AL168+AN168+AO168)</f>
        <v>0</v>
      </c>
      <c r="CF168" s="252"/>
      <c r="CG168" s="224">
        <f>SUM(AT168+AU168+AV168+AW168+AX168+AY168+AZ168+BA168+BB168+BC168+BD168+BE168)</f>
        <v>0</v>
      </c>
      <c r="CH168" s="252"/>
      <c r="CI168" s="224">
        <f t="shared" si="7"/>
        <v>0</v>
      </c>
      <c r="CJ168" s="252"/>
      <c r="CK168" s="126"/>
    </row>
    <row r="169" spans="1:89" ht="15">
      <c r="A169" s="182"/>
      <c r="B169" s="187"/>
      <c r="C169" s="187"/>
      <c r="D169" s="187"/>
      <c r="E169" s="188"/>
      <c r="F169" s="182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8"/>
      <c r="T169" s="182"/>
      <c r="U169" s="183"/>
      <c r="V169" s="184"/>
      <c r="W169" s="232" t="s">
        <v>76</v>
      </c>
      <c r="X169" s="233"/>
      <c r="Y169" s="234"/>
      <c r="Z169" s="9"/>
      <c r="AA169" s="28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11"/>
      <c r="AQ169" s="11"/>
      <c r="AR169" s="13"/>
      <c r="AS169" s="13"/>
      <c r="AT169" s="27"/>
      <c r="AU169" s="27"/>
      <c r="AV169" s="27"/>
      <c r="AW169" s="27"/>
      <c r="AX169" s="27"/>
      <c r="AY169" s="27"/>
      <c r="AZ169" s="27"/>
      <c r="BA169" s="27"/>
      <c r="BB169" s="27"/>
      <c r="BC169" s="11"/>
      <c r="BD169" s="11"/>
      <c r="BE169" s="11"/>
      <c r="BF169" s="11"/>
      <c r="BG169" s="12"/>
      <c r="BH169" s="11"/>
      <c r="BI169" s="11"/>
      <c r="BJ169" s="11"/>
      <c r="BK169" s="11"/>
      <c r="BL169" s="153"/>
      <c r="BM169" s="153"/>
      <c r="BN169" s="153"/>
      <c r="BO169" s="153"/>
      <c r="BP169" s="29"/>
      <c r="BQ169" s="29"/>
      <c r="BR169" s="13"/>
      <c r="BS169" s="13"/>
      <c r="BT169" s="115"/>
      <c r="BU169" s="13"/>
      <c r="BV169" s="13"/>
      <c r="BW169" s="13"/>
      <c r="BX169" s="13"/>
      <c r="BY169" s="13"/>
      <c r="BZ169" s="13"/>
      <c r="CA169" s="27"/>
      <c r="CB169" s="27"/>
      <c r="CC169" s="27"/>
      <c r="CD169" s="9"/>
      <c r="CE169" s="224">
        <f>SUM(AA169+AM169+AB169+AC169+AD169+AE169+AF169+AG169+AH169+AI169+AJ169+AK169+AL169+AN169+AO169)</f>
        <v>0</v>
      </c>
      <c r="CF169" s="252"/>
      <c r="CG169" s="224">
        <f>SUM(AT169+BE169+AU169+AV169+AW169+AX169+AY169+AZ169+BA169+BB169+BC169+BD169)</f>
        <v>0</v>
      </c>
      <c r="CH169" s="252"/>
      <c r="CI169" s="224">
        <f t="shared" si="7"/>
        <v>0</v>
      </c>
      <c r="CJ169" s="252"/>
      <c r="CK169" s="126"/>
    </row>
    <row r="170" spans="1:89" ht="15">
      <c r="A170" s="46"/>
      <c r="B170" s="38"/>
      <c r="C170" s="38"/>
      <c r="D170" s="38"/>
      <c r="E170" s="109"/>
      <c r="F170" s="189"/>
      <c r="G170" s="257"/>
      <c r="H170" s="257"/>
      <c r="I170" s="257"/>
      <c r="J170" s="257"/>
      <c r="K170" s="257"/>
      <c r="L170" s="257"/>
      <c r="M170" s="257"/>
      <c r="N170" s="257"/>
      <c r="O170" s="257"/>
      <c r="P170" s="257"/>
      <c r="Q170" s="257"/>
      <c r="R170" s="257"/>
      <c r="S170" s="258"/>
      <c r="T170" s="189"/>
      <c r="U170" s="190"/>
      <c r="V170" s="191"/>
      <c r="W170" s="232" t="s">
        <v>3</v>
      </c>
      <c r="X170" s="233"/>
      <c r="Y170" s="234"/>
      <c r="Z170" s="9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11"/>
      <c r="AQ170" s="11"/>
      <c r="AR170" s="13"/>
      <c r="AS170" s="13"/>
      <c r="AT170" s="27"/>
      <c r="AU170" s="27"/>
      <c r="AV170" s="27"/>
      <c r="AW170" s="27"/>
      <c r="AX170" s="27"/>
      <c r="AY170" s="27"/>
      <c r="AZ170" s="27"/>
      <c r="BA170" s="27"/>
      <c r="BB170" s="27"/>
      <c r="BC170" s="11"/>
      <c r="BD170" s="11"/>
      <c r="BE170" s="11"/>
      <c r="BF170" s="11"/>
      <c r="BG170" s="12"/>
      <c r="BH170" s="11"/>
      <c r="BI170" s="11"/>
      <c r="BJ170" s="11"/>
      <c r="BK170" s="11"/>
      <c r="BL170" s="153"/>
      <c r="BM170" s="153"/>
      <c r="BN170" s="153"/>
      <c r="BO170" s="153"/>
      <c r="BP170" s="29"/>
      <c r="BQ170" s="29"/>
      <c r="BR170" s="13"/>
      <c r="BS170" s="13"/>
      <c r="BT170" s="115"/>
      <c r="BU170" s="13"/>
      <c r="BV170" s="13"/>
      <c r="BW170" s="13"/>
      <c r="BX170" s="13"/>
      <c r="BY170" s="13"/>
      <c r="BZ170" s="13"/>
      <c r="CA170" s="27"/>
      <c r="CB170" s="27"/>
      <c r="CC170" s="27"/>
      <c r="CD170" s="9"/>
      <c r="CE170" s="224">
        <f>SUM(AA170+AM170+AB170+AC170+AD170+AE170+AF170+AG170+AH170+AI170+AJ170+AK170+AL170+AN170+AO170)</f>
        <v>0</v>
      </c>
      <c r="CF170" s="252"/>
      <c r="CG170" s="224">
        <f>SUM(AT170+BE170+AU170+AV170+AW170+AX170+AY170+AZ170+BA170+BB170+BC170+BD170)</f>
        <v>0</v>
      </c>
      <c r="CH170" s="252"/>
      <c r="CI170" s="224">
        <f t="shared" si="7"/>
        <v>0</v>
      </c>
      <c r="CJ170" s="252"/>
      <c r="CK170" s="126"/>
    </row>
    <row r="171" spans="1:89" ht="15">
      <c r="A171" s="182"/>
      <c r="B171" s="187"/>
      <c r="C171" s="187"/>
      <c r="D171" s="187"/>
      <c r="E171" s="188"/>
      <c r="F171" s="182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8"/>
      <c r="T171" s="182"/>
      <c r="U171" s="183"/>
      <c r="V171" s="184"/>
      <c r="W171" s="232" t="s">
        <v>76</v>
      </c>
      <c r="X171" s="233"/>
      <c r="Y171" s="234"/>
      <c r="Z171" s="9"/>
      <c r="AA171" s="28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11"/>
      <c r="AQ171" s="11"/>
      <c r="AR171" s="13"/>
      <c r="AS171" s="13"/>
      <c r="AT171" s="27"/>
      <c r="AU171" s="27"/>
      <c r="AV171" s="27"/>
      <c r="AW171" s="27"/>
      <c r="AX171" s="27"/>
      <c r="AY171" s="27"/>
      <c r="AZ171" s="27"/>
      <c r="BA171" s="27"/>
      <c r="BB171" s="27"/>
      <c r="BC171" s="11"/>
      <c r="BD171" s="11"/>
      <c r="BE171" s="11"/>
      <c r="BF171" s="11"/>
      <c r="BG171" s="12"/>
      <c r="BH171" s="11"/>
      <c r="BI171" s="11"/>
      <c r="BJ171" s="11"/>
      <c r="BK171" s="11"/>
      <c r="BL171" s="153"/>
      <c r="BM171" s="153"/>
      <c r="BN171" s="153"/>
      <c r="BO171" s="153"/>
      <c r="BP171" s="29"/>
      <c r="BQ171" s="29"/>
      <c r="BR171" s="13"/>
      <c r="BS171" s="13"/>
      <c r="BT171" s="115"/>
      <c r="BU171" s="13"/>
      <c r="BV171" s="13"/>
      <c r="BW171" s="13"/>
      <c r="BX171" s="13"/>
      <c r="BY171" s="13"/>
      <c r="BZ171" s="13"/>
      <c r="CA171" s="27"/>
      <c r="CB171" s="27"/>
      <c r="CC171" s="27"/>
      <c r="CD171" s="9"/>
      <c r="CE171" s="224">
        <f>SUM(AA171+AM171+AB171+AC171+AD171+AE171+AF171+AG171+AH171+AI171+AJ171+AK171+AL171+AN171+AO171)</f>
        <v>0</v>
      </c>
      <c r="CF171" s="252"/>
      <c r="CG171" s="224">
        <f>SUM(AT171+BE171+AU171+AV171+AW171+AX171+AY171+AZ171+BA171+BB171+BC171+BD171)</f>
        <v>0</v>
      </c>
      <c r="CH171" s="252"/>
      <c r="CI171" s="224">
        <f t="shared" si="7"/>
        <v>0</v>
      </c>
      <c r="CJ171" s="252"/>
      <c r="CK171" s="126"/>
    </row>
    <row r="172" spans="1:89" ht="12.75">
      <c r="A172" s="103"/>
      <c r="B172" s="104"/>
      <c r="C172" s="104"/>
      <c r="D172" s="104"/>
      <c r="E172" s="105"/>
      <c r="F172" s="229" t="s">
        <v>52</v>
      </c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1"/>
      <c r="T172" s="189">
        <v>552</v>
      </c>
      <c r="U172" s="190"/>
      <c r="V172" s="191"/>
      <c r="W172" s="232" t="s">
        <v>3</v>
      </c>
      <c r="X172" s="233"/>
      <c r="Y172" s="234"/>
      <c r="Z172" s="9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11"/>
      <c r="AQ172" s="11"/>
      <c r="AR172" s="13"/>
      <c r="AS172" s="13"/>
      <c r="AT172" s="27"/>
      <c r="AU172" s="27"/>
      <c r="AV172" s="27"/>
      <c r="AW172" s="27"/>
      <c r="AX172" s="27"/>
      <c r="AY172" s="27"/>
      <c r="AZ172" s="27"/>
      <c r="BA172" s="27"/>
      <c r="BB172" s="27"/>
      <c r="BC172" s="11"/>
      <c r="BD172" s="11"/>
      <c r="BE172" s="11"/>
      <c r="BF172" s="11"/>
      <c r="BG172" s="12"/>
      <c r="BH172" s="11"/>
      <c r="BI172" s="11"/>
      <c r="BJ172" s="11"/>
      <c r="BK172" s="11"/>
      <c r="BL172" s="153"/>
      <c r="BM172" s="153"/>
      <c r="BN172" s="153"/>
      <c r="BO172" s="153"/>
      <c r="BP172" s="29"/>
      <c r="BQ172" s="29"/>
      <c r="BR172" s="13"/>
      <c r="BS172" s="13"/>
      <c r="BT172" s="113"/>
      <c r="BU172" s="13"/>
      <c r="BV172" s="13"/>
      <c r="BW172" s="13"/>
      <c r="BX172" s="13"/>
      <c r="BY172" s="13"/>
      <c r="BZ172" s="13"/>
      <c r="CA172" s="27"/>
      <c r="CB172" s="27"/>
      <c r="CC172" s="27"/>
      <c r="CD172" s="9"/>
      <c r="CE172" s="224"/>
      <c r="CF172" s="225"/>
      <c r="CG172" s="224"/>
      <c r="CH172" s="225"/>
      <c r="CI172" s="224"/>
      <c r="CJ172" s="225"/>
      <c r="CK172" s="126"/>
    </row>
    <row r="173" spans="1:89" ht="12.75">
      <c r="A173" s="221" t="s">
        <v>72</v>
      </c>
      <c r="B173" s="222"/>
      <c r="C173" s="222"/>
      <c r="D173" s="222"/>
      <c r="E173" s="223"/>
      <c r="F173" s="221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3"/>
      <c r="T173" s="182"/>
      <c r="U173" s="183"/>
      <c r="V173" s="184"/>
      <c r="W173" s="232" t="s">
        <v>76</v>
      </c>
      <c r="X173" s="233"/>
      <c r="Y173" s="234"/>
      <c r="Z173" s="14"/>
      <c r="AA173" s="28"/>
      <c r="AB173" s="28"/>
      <c r="AC173" s="28"/>
      <c r="AD173" s="28"/>
      <c r="AE173" s="28"/>
      <c r="AF173" s="28"/>
      <c r="AG173" s="28"/>
      <c r="AH173" s="27"/>
      <c r="AI173" s="27"/>
      <c r="AJ173" s="27"/>
      <c r="AK173" s="28"/>
      <c r="AL173" s="28"/>
      <c r="AM173" s="28"/>
      <c r="AN173" s="28"/>
      <c r="AO173" s="28"/>
      <c r="AP173" s="16"/>
      <c r="AQ173" s="16"/>
      <c r="AR173" s="18"/>
      <c r="AS173" s="18"/>
      <c r="AT173" s="28"/>
      <c r="AU173" s="28"/>
      <c r="AV173" s="28"/>
      <c r="AW173" s="28"/>
      <c r="AX173" s="27"/>
      <c r="AY173" s="27"/>
      <c r="AZ173" s="27"/>
      <c r="BA173" s="27"/>
      <c r="BB173" s="27"/>
      <c r="BC173" s="16"/>
      <c r="BD173" s="16"/>
      <c r="BE173" s="16"/>
      <c r="BF173" s="16"/>
      <c r="BG173" s="17"/>
      <c r="BH173" s="16"/>
      <c r="BI173" s="16"/>
      <c r="BJ173" s="16"/>
      <c r="BK173" s="16"/>
      <c r="BL173" s="154"/>
      <c r="BM173" s="154"/>
      <c r="BN173" s="154"/>
      <c r="BO173" s="154"/>
      <c r="BP173" s="30"/>
      <c r="BQ173" s="30"/>
      <c r="BR173" s="18"/>
      <c r="BS173" s="18"/>
      <c r="BT173" s="18"/>
      <c r="BU173" s="18"/>
      <c r="BV173" s="18"/>
      <c r="BW173" s="18"/>
      <c r="BX173" s="18"/>
      <c r="BY173" s="18"/>
      <c r="BZ173" s="18"/>
      <c r="CA173" s="28"/>
      <c r="CB173" s="28"/>
      <c r="CC173" s="28"/>
      <c r="CD173" s="14"/>
      <c r="CE173" s="224"/>
      <c r="CF173" s="225"/>
      <c r="CG173" s="224"/>
      <c r="CH173" s="225"/>
      <c r="CI173" s="224"/>
      <c r="CJ173" s="225"/>
      <c r="CK173" s="126"/>
    </row>
    <row r="174" spans="1:89" ht="12.75">
      <c r="A174" s="189" t="s">
        <v>73</v>
      </c>
      <c r="B174" s="190"/>
      <c r="C174" s="190"/>
      <c r="D174" s="190"/>
      <c r="E174" s="191"/>
      <c r="F174" s="176" t="s">
        <v>135</v>
      </c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8"/>
      <c r="T174" s="189">
        <v>72</v>
      </c>
      <c r="U174" s="190"/>
      <c r="V174" s="191"/>
      <c r="W174" s="232" t="s">
        <v>3</v>
      </c>
      <c r="X174" s="233"/>
      <c r="Y174" s="234"/>
      <c r="Z174" s="9"/>
      <c r="AA174" s="27">
        <v>3</v>
      </c>
      <c r="AB174" s="27">
        <v>3</v>
      </c>
      <c r="AC174" s="27">
        <v>3</v>
      </c>
      <c r="AD174" s="27">
        <v>3</v>
      </c>
      <c r="AE174" s="27">
        <v>3</v>
      </c>
      <c r="AF174" s="27">
        <v>3</v>
      </c>
      <c r="AG174" s="27">
        <v>3</v>
      </c>
      <c r="AH174" s="27">
        <v>3</v>
      </c>
      <c r="AI174" s="27">
        <v>3</v>
      </c>
      <c r="AJ174" s="27">
        <v>3</v>
      </c>
      <c r="AK174" s="27">
        <v>3</v>
      </c>
      <c r="AL174" s="27">
        <v>3</v>
      </c>
      <c r="AM174" s="27">
        <v>3</v>
      </c>
      <c r="AN174" s="27">
        <v>3</v>
      </c>
      <c r="AO174" s="27">
        <v>3</v>
      </c>
      <c r="AP174" s="11"/>
      <c r="AQ174" s="11"/>
      <c r="AR174" s="13"/>
      <c r="AS174" s="13"/>
      <c r="AT174" s="27">
        <v>3</v>
      </c>
      <c r="AU174" s="27">
        <v>3</v>
      </c>
      <c r="AV174" s="27">
        <v>3</v>
      </c>
      <c r="AW174" s="27">
        <v>3</v>
      </c>
      <c r="AX174" s="27">
        <v>3</v>
      </c>
      <c r="AY174" s="27">
        <v>3</v>
      </c>
      <c r="AZ174" s="27">
        <v>3</v>
      </c>
      <c r="BA174" s="27">
        <v>3</v>
      </c>
      <c r="BB174" s="27">
        <v>3</v>
      </c>
      <c r="BC174" s="11"/>
      <c r="BD174" s="11"/>
      <c r="BE174" s="11"/>
      <c r="BF174" s="11"/>
      <c r="BG174" s="12"/>
      <c r="BH174" s="11"/>
      <c r="BI174" s="11"/>
      <c r="BJ174" s="11"/>
      <c r="BK174" s="11"/>
      <c r="BL174" s="153"/>
      <c r="BM174" s="153"/>
      <c r="BN174" s="153"/>
      <c r="BO174" s="153"/>
      <c r="BP174" s="29"/>
      <c r="BQ174" s="29"/>
      <c r="BR174" s="13"/>
      <c r="BS174" s="13"/>
      <c r="BT174" s="113"/>
      <c r="BU174" s="13"/>
      <c r="BV174" s="13"/>
      <c r="BW174" s="13"/>
      <c r="BX174" s="13"/>
      <c r="BY174" s="13"/>
      <c r="BZ174" s="13"/>
      <c r="CA174" s="27"/>
      <c r="CB174" s="27"/>
      <c r="CC174" s="27"/>
      <c r="CD174" s="9"/>
      <c r="CE174" s="224">
        <f>SUM(AM174+AL174+AK174+AJ174+AI174+AH174+AG174+AF174+AE174+AC174+AB174+AD174+AA174+AN174+AO174)</f>
        <v>45</v>
      </c>
      <c r="CF174" s="225"/>
      <c r="CG174" s="224">
        <f>SUM(AT174+BE174+AU174+AV174+AW174+AX174+AY174+AZ174+BA174+BB174+BC174+BD174)</f>
        <v>27</v>
      </c>
      <c r="CH174" s="225"/>
      <c r="CI174" s="224">
        <f>CE174+CG174</f>
        <v>72</v>
      </c>
      <c r="CJ174" s="225"/>
      <c r="CK174" s="126"/>
    </row>
    <row r="175" spans="1:89" ht="25.5" customHeight="1">
      <c r="A175" s="182"/>
      <c r="B175" s="183"/>
      <c r="C175" s="183"/>
      <c r="D175" s="183"/>
      <c r="E175" s="184"/>
      <c r="F175" s="179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1"/>
      <c r="T175" s="182">
        <v>36</v>
      </c>
      <c r="U175" s="183"/>
      <c r="V175" s="184"/>
      <c r="W175" s="232" t="s">
        <v>76</v>
      </c>
      <c r="X175" s="233"/>
      <c r="Y175" s="234"/>
      <c r="Z175" s="9"/>
      <c r="AA175" s="27">
        <v>2</v>
      </c>
      <c r="AB175" s="27">
        <v>1</v>
      </c>
      <c r="AC175" s="27">
        <v>2</v>
      </c>
      <c r="AD175" s="27">
        <v>1</v>
      </c>
      <c r="AE175" s="27">
        <v>1</v>
      </c>
      <c r="AF175" s="27">
        <v>2</v>
      </c>
      <c r="AG175" s="27">
        <v>1</v>
      </c>
      <c r="AH175" s="27">
        <v>2</v>
      </c>
      <c r="AI175" s="27">
        <v>2</v>
      </c>
      <c r="AJ175" s="27">
        <v>2</v>
      </c>
      <c r="AK175" s="27">
        <v>1</v>
      </c>
      <c r="AL175" s="27">
        <v>2</v>
      </c>
      <c r="AM175" s="27">
        <v>1</v>
      </c>
      <c r="AN175" s="27">
        <v>1</v>
      </c>
      <c r="AO175" s="27">
        <v>2</v>
      </c>
      <c r="AP175" s="11"/>
      <c r="AQ175" s="11"/>
      <c r="AR175" s="13"/>
      <c r="AS175" s="13"/>
      <c r="AT175" s="27">
        <v>1</v>
      </c>
      <c r="AU175" s="27">
        <v>2</v>
      </c>
      <c r="AV175" s="27">
        <v>1</v>
      </c>
      <c r="AW175" s="27">
        <v>2</v>
      </c>
      <c r="AX175" s="27">
        <v>1</v>
      </c>
      <c r="AY175" s="27">
        <v>1</v>
      </c>
      <c r="AZ175" s="27">
        <v>2</v>
      </c>
      <c r="BA175" s="27">
        <v>2</v>
      </c>
      <c r="BB175" s="27">
        <v>1</v>
      </c>
      <c r="BC175" s="11"/>
      <c r="BD175" s="11"/>
      <c r="BE175" s="11"/>
      <c r="BF175" s="11"/>
      <c r="BG175" s="12"/>
      <c r="BH175" s="11"/>
      <c r="BI175" s="11"/>
      <c r="BJ175" s="11"/>
      <c r="BK175" s="11"/>
      <c r="BL175" s="153"/>
      <c r="BM175" s="153"/>
      <c r="BN175" s="153"/>
      <c r="BO175" s="153"/>
      <c r="BP175" s="29"/>
      <c r="BQ175" s="29"/>
      <c r="BR175" s="13"/>
      <c r="BS175" s="13"/>
      <c r="BT175" s="113"/>
      <c r="BU175" s="13"/>
      <c r="BV175" s="13"/>
      <c r="BW175" s="13"/>
      <c r="BX175" s="13"/>
      <c r="BY175" s="13"/>
      <c r="BZ175" s="13"/>
      <c r="CA175" s="27"/>
      <c r="CB175" s="27"/>
      <c r="CC175" s="27"/>
      <c r="CD175" s="9"/>
      <c r="CE175" s="224">
        <f>SUM(AA175+AM175+AB175+AC175+AD175+AE175+AF175+AG175+AH175+AI175+AJ175+AK175+AL175+AN175+AO175)</f>
        <v>23</v>
      </c>
      <c r="CF175" s="225"/>
      <c r="CG175" s="224">
        <f>SUM(AT175+BE175+AU175+AV175+AW175+AX175+AY175+AZ175+BA175+BB175+BC175+BD175)</f>
        <v>13</v>
      </c>
      <c r="CH175" s="225"/>
      <c r="CI175" s="224">
        <f>CE175+CG175</f>
        <v>36</v>
      </c>
      <c r="CJ175" s="225"/>
      <c r="CK175" s="126"/>
    </row>
    <row r="176" spans="1:89" ht="15">
      <c r="A176" s="189"/>
      <c r="B176" s="271"/>
      <c r="C176" s="271"/>
      <c r="D176" s="271"/>
      <c r="E176" s="272"/>
      <c r="F176" s="266" t="s">
        <v>147</v>
      </c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8"/>
      <c r="T176" s="263">
        <v>48</v>
      </c>
      <c r="U176" s="264"/>
      <c r="V176" s="265"/>
      <c r="W176" s="232" t="s">
        <v>3</v>
      </c>
      <c r="X176" s="233"/>
      <c r="Y176" s="234"/>
      <c r="Z176" s="9"/>
      <c r="AA176" s="27">
        <v>2</v>
      </c>
      <c r="AB176" s="27">
        <v>2</v>
      </c>
      <c r="AC176" s="27">
        <v>2</v>
      </c>
      <c r="AD176" s="27">
        <v>2</v>
      </c>
      <c r="AE176" s="27">
        <v>2</v>
      </c>
      <c r="AF176" s="27">
        <v>2</v>
      </c>
      <c r="AG176" s="27">
        <v>2</v>
      </c>
      <c r="AH176" s="27">
        <v>2</v>
      </c>
      <c r="AI176" s="27">
        <v>2</v>
      </c>
      <c r="AJ176" s="27">
        <v>2</v>
      </c>
      <c r="AK176" s="27">
        <v>2</v>
      </c>
      <c r="AL176" s="27">
        <v>2</v>
      </c>
      <c r="AM176" s="27">
        <v>2</v>
      </c>
      <c r="AN176" s="27">
        <v>2</v>
      </c>
      <c r="AO176" s="27">
        <v>2</v>
      </c>
      <c r="AP176" s="11"/>
      <c r="AQ176" s="11"/>
      <c r="AR176" s="13"/>
      <c r="AS176" s="13"/>
      <c r="AT176" s="27">
        <v>2</v>
      </c>
      <c r="AU176" s="27">
        <v>2</v>
      </c>
      <c r="AV176" s="27">
        <v>2</v>
      </c>
      <c r="AW176" s="27">
        <v>2</v>
      </c>
      <c r="AX176" s="27">
        <v>2</v>
      </c>
      <c r="AY176" s="27">
        <v>2</v>
      </c>
      <c r="AZ176" s="27">
        <v>2</v>
      </c>
      <c r="BA176" s="27">
        <v>2</v>
      </c>
      <c r="BB176" s="27">
        <v>2</v>
      </c>
      <c r="BC176" s="11"/>
      <c r="BD176" s="11"/>
      <c r="BE176" s="11"/>
      <c r="BF176" s="11"/>
      <c r="BG176" s="12"/>
      <c r="BH176" s="11"/>
      <c r="BI176" s="11"/>
      <c r="BJ176" s="11"/>
      <c r="BK176" s="11"/>
      <c r="BL176" s="153"/>
      <c r="BM176" s="153"/>
      <c r="BN176" s="153"/>
      <c r="BO176" s="153"/>
      <c r="BP176" s="29"/>
      <c r="BQ176" s="29"/>
      <c r="BR176" s="13"/>
      <c r="BS176" s="13"/>
      <c r="BT176" s="113"/>
      <c r="BU176" s="13"/>
      <c r="BV176" s="13"/>
      <c r="BW176" s="13"/>
      <c r="BX176" s="13"/>
      <c r="BY176" s="13"/>
      <c r="BZ176" s="13"/>
      <c r="CA176" s="27"/>
      <c r="CB176" s="27"/>
      <c r="CC176" s="27"/>
      <c r="CD176" s="9"/>
      <c r="CE176" s="224">
        <f>SUM(AA176+AM176+AL176+AK176+AJ176+AI176+AH176+AG176+AF176+AE176+AD176+AC176+AB176+AN176+AO176)</f>
        <v>30</v>
      </c>
      <c r="CF176" s="252"/>
      <c r="CG176" s="224">
        <f>SUM(AT176+BE176+AU176+AV176+AW176+AX176+AY176+AZ176+BA176+BB176+BC176+BD176)</f>
        <v>18</v>
      </c>
      <c r="CH176" s="252"/>
      <c r="CI176" s="224">
        <f>SUM(CE176+CG176)</f>
        <v>48</v>
      </c>
      <c r="CJ176" s="252"/>
      <c r="CK176" s="126"/>
    </row>
    <row r="177" spans="1:89" s="97" customFormat="1" ht="27" customHeight="1">
      <c r="A177" s="273" t="s">
        <v>74</v>
      </c>
      <c r="B177" s="274"/>
      <c r="C177" s="274"/>
      <c r="D177" s="274"/>
      <c r="E177" s="275"/>
      <c r="F177" s="179" t="s">
        <v>146</v>
      </c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70"/>
      <c r="T177" s="366">
        <v>24</v>
      </c>
      <c r="U177" s="187"/>
      <c r="V177" s="188"/>
      <c r="W177" s="232" t="s">
        <v>76</v>
      </c>
      <c r="X177" s="233"/>
      <c r="Y177" s="234"/>
      <c r="Z177" s="9"/>
      <c r="AA177" s="28">
        <v>1</v>
      </c>
      <c r="AB177" s="27">
        <v>1</v>
      </c>
      <c r="AC177" s="27">
        <v>1</v>
      </c>
      <c r="AD177" s="27">
        <v>1</v>
      </c>
      <c r="AE177" s="27">
        <v>1</v>
      </c>
      <c r="AF177" s="27">
        <v>1</v>
      </c>
      <c r="AG177" s="27">
        <v>1</v>
      </c>
      <c r="AH177" s="27">
        <v>1</v>
      </c>
      <c r="AI177" s="27">
        <v>1</v>
      </c>
      <c r="AJ177" s="27">
        <v>1</v>
      </c>
      <c r="AK177" s="27">
        <v>1</v>
      </c>
      <c r="AL177" s="27">
        <v>1</v>
      </c>
      <c r="AM177" s="27">
        <v>1</v>
      </c>
      <c r="AN177" s="27">
        <v>1</v>
      </c>
      <c r="AO177" s="27">
        <v>1</v>
      </c>
      <c r="AP177" s="11"/>
      <c r="AQ177" s="11"/>
      <c r="AR177" s="13"/>
      <c r="AS177" s="13"/>
      <c r="AT177" s="27">
        <v>1</v>
      </c>
      <c r="AU177" s="27">
        <v>1</v>
      </c>
      <c r="AV177" s="27">
        <v>1</v>
      </c>
      <c r="AW177" s="27">
        <v>1</v>
      </c>
      <c r="AX177" s="27">
        <v>1</v>
      </c>
      <c r="AY177" s="27">
        <v>1</v>
      </c>
      <c r="AZ177" s="27">
        <v>1</v>
      </c>
      <c r="BA177" s="27">
        <v>1</v>
      </c>
      <c r="BB177" s="27">
        <v>1</v>
      </c>
      <c r="BC177" s="11"/>
      <c r="BD177" s="11"/>
      <c r="BE177" s="11"/>
      <c r="BF177" s="11"/>
      <c r="BG177" s="12"/>
      <c r="BH177" s="11"/>
      <c r="BI177" s="11"/>
      <c r="BJ177" s="11"/>
      <c r="BK177" s="11"/>
      <c r="BL177" s="153"/>
      <c r="BM177" s="153"/>
      <c r="BN177" s="153"/>
      <c r="BO177" s="153"/>
      <c r="BP177" s="29"/>
      <c r="BQ177" s="29"/>
      <c r="BR177" s="13"/>
      <c r="BS177" s="13"/>
      <c r="BT177" s="113"/>
      <c r="BU177" s="13"/>
      <c r="BV177" s="13"/>
      <c r="BW177" s="13"/>
      <c r="BX177" s="13"/>
      <c r="BY177" s="13"/>
      <c r="BZ177" s="13"/>
      <c r="CA177" s="27"/>
      <c r="CB177" s="27"/>
      <c r="CC177" s="27"/>
      <c r="CD177" s="9"/>
      <c r="CE177" s="224">
        <f>SUM(AA177+AM177+AB177+AC177+AD177+AE177+AF177+AG177+AH177+AI177+AJ177+AK177+AL177+AN177+AO177)</f>
        <v>15</v>
      </c>
      <c r="CF177" s="225"/>
      <c r="CG177" s="224">
        <f>SUM(AT177+BE177+AU177+AV177+AW177+AX177+AY177+AZ177+BA177+BD177+BC177+BB177)</f>
        <v>9</v>
      </c>
      <c r="CH177" s="225"/>
      <c r="CI177" s="224">
        <f>CE177+CG177</f>
        <v>24</v>
      </c>
      <c r="CJ177" s="225"/>
      <c r="CK177" s="127"/>
    </row>
    <row r="178" spans="1:89" s="97" customFormat="1" ht="15" customHeight="1">
      <c r="A178" s="360"/>
      <c r="B178" s="361"/>
      <c r="C178" s="361"/>
      <c r="D178" s="361"/>
      <c r="E178" s="362"/>
      <c r="F178" s="189" t="s">
        <v>137</v>
      </c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8"/>
      <c r="T178" s="189">
        <v>72</v>
      </c>
      <c r="U178" s="257"/>
      <c r="V178" s="258"/>
      <c r="W178" s="232" t="s">
        <v>3</v>
      </c>
      <c r="X178" s="233"/>
      <c r="Y178" s="234"/>
      <c r="Z178" s="9"/>
      <c r="AA178" s="27">
        <v>3</v>
      </c>
      <c r="AB178" s="27">
        <v>3</v>
      </c>
      <c r="AC178" s="27">
        <v>3</v>
      </c>
      <c r="AD178" s="27">
        <v>3</v>
      </c>
      <c r="AE178" s="27">
        <v>3</v>
      </c>
      <c r="AF178" s="27">
        <v>3</v>
      </c>
      <c r="AG178" s="27">
        <v>3</v>
      </c>
      <c r="AH178" s="27">
        <v>3</v>
      </c>
      <c r="AI178" s="27">
        <v>3</v>
      </c>
      <c r="AJ178" s="27">
        <v>3</v>
      </c>
      <c r="AK178" s="27">
        <v>3</v>
      </c>
      <c r="AL178" s="27">
        <v>3</v>
      </c>
      <c r="AM178" s="27">
        <v>3</v>
      </c>
      <c r="AN178" s="27">
        <v>3</v>
      </c>
      <c r="AO178" s="27">
        <v>3</v>
      </c>
      <c r="AP178" s="11"/>
      <c r="AQ178" s="11"/>
      <c r="AR178" s="13"/>
      <c r="AS178" s="13"/>
      <c r="AT178" s="27">
        <v>3</v>
      </c>
      <c r="AU178" s="27">
        <v>3</v>
      </c>
      <c r="AV178" s="27">
        <v>3</v>
      </c>
      <c r="AW178" s="27">
        <v>3</v>
      </c>
      <c r="AX178" s="27">
        <v>3</v>
      </c>
      <c r="AY178" s="27">
        <v>3</v>
      </c>
      <c r="AZ178" s="27">
        <v>3</v>
      </c>
      <c r="BA178" s="27">
        <v>3</v>
      </c>
      <c r="BB178" s="27">
        <v>3</v>
      </c>
      <c r="BC178" s="11"/>
      <c r="BD178" s="11"/>
      <c r="BE178" s="11"/>
      <c r="BF178" s="11"/>
      <c r="BG178" s="12"/>
      <c r="BH178" s="11"/>
      <c r="BI178" s="11"/>
      <c r="BJ178" s="11"/>
      <c r="BK178" s="11"/>
      <c r="BL178" s="153"/>
      <c r="BM178" s="153"/>
      <c r="BN178" s="153"/>
      <c r="BO178" s="153"/>
      <c r="BP178" s="29"/>
      <c r="BQ178" s="29"/>
      <c r="BR178" s="13"/>
      <c r="BS178" s="13"/>
      <c r="BT178" s="113"/>
      <c r="BU178" s="13"/>
      <c r="BV178" s="13"/>
      <c r="BW178" s="13"/>
      <c r="BX178" s="13"/>
      <c r="BY178" s="13"/>
      <c r="BZ178" s="13"/>
      <c r="CA178" s="27"/>
      <c r="CB178" s="27"/>
      <c r="CC178" s="27"/>
      <c r="CD178" s="9"/>
      <c r="CE178" s="224">
        <f>SUM(AA178+AM178+AB178+AC178+AD178+AE178+AF178+AG178+AH178+AI178+AJ178+AK178+AL178+AN178+AO178)</f>
        <v>45</v>
      </c>
      <c r="CF178" s="225"/>
      <c r="CG178" s="224">
        <f>SUM(AT178+BE178+AV178+AU178+AW178+AX178+AY178+AZ178+BA178+BB178+BC178+BD178)</f>
        <v>27</v>
      </c>
      <c r="CH178" s="225"/>
      <c r="CI178" s="224">
        <f>CE178+CG178</f>
        <v>72</v>
      </c>
      <c r="CJ178" s="225"/>
      <c r="CK178" s="127"/>
    </row>
    <row r="179" spans="1:89" s="97" customFormat="1" ht="12.75" customHeight="1">
      <c r="A179" s="263" t="s">
        <v>75</v>
      </c>
      <c r="B179" s="365"/>
      <c r="C179" s="365"/>
      <c r="D179" s="365"/>
      <c r="E179" s="303"/>
      <c r="F179" s="182" t="s">
        <v>136</v>
      </c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8"/>
      <c r="T179" s="182">
        <v>36</v>
      </c>
      <c r="U179" s="187"/>
      <c r="V179" s="188"/>
      <c r="W179" s="232" t="s">
        <v>76</v>
      </c>
      <c r="X179" s="233"/>
      <c r="Y179" s="234"/>
      <c r="Z179" s="9"/>
      <c r="AA179" s="27">
        <v>2</v>
      </c>
      <c r="AB179" s="27">
        <v>1</v>
      </c>
      <c r="AC179" s="27">
        <v>2</v>
      </c>
      <c r="AD179" s="27">
        <v>1</v>
      </c>
      <c r="AE179" s="27">
        <v>1</v>
      </c>
      <c r="AF179" s="27">
        <v>2</v>
      </c>
      <c r="AG179" s="27">
        <v>1</v>
      </c>
      <c r="AH179" s="27">
        <v>2</v>
      </c>
      <c r="AI179" s="27">
        <v>1</v>
      </c>
      <c r="AJ179" s="27">
        <v>1</v>
      </c>
      <c r="AK179" s="27">
        <v>2</v>
      </c>
      <c r="AL179" s="27">
        <v>2</v>
      </c>
      <c r="AM179" s="27">
        <v>1</v>
      </c>
      <c r="AN179" s="27">
        <v>1</v>
      </c>
      <c r="AO179" s="27">
        <v>2</v>
      </c>
      <c r="AP179" s="11"/>
      <c r="AQ179" s="11"/>
      <c r="AR179" s="13"/>
      <c r="AS179" s="13"/>
      <c r="AT179" s="27">
        <v>2</v>
      </c>
      <c r="AU179" s="27">
        <v>2</v>
      </c>
      <c r="AV179" s="27">
        <v>1</v>
      </c>
      <c r="AW179" s="27">
        <v>2</v>
      </c>
      <c r="AX179" s="27">
        <v>1</v>
      </c>
      <c r="AY179" s="27">
        <v>2</v>
      </c>
      <c r="AZ179" s="27">
        <v>2</v>
      </c>
      <c r="BA179" s="27">
        <v>1</v>
      </c>
      <c r="BB179" s="27">
        <v>1</v>
      </c>
      <c r="BC179" s="11"/>
      <c r="BD179" s="11"/>
      <c r="BE179" s="11"/>
      <c r="BF179" s="11"/>
      <c r="BG179" s="12"/>
      <c r="BH179" s="11"/>
      <c r="BI179" s="11"/>
      <c r="BJ179" s="11"/>
      <c r="BK179" s="11"/>
      <c r="BL179" s="153"/>
      <c r="BM179" s="153"/>
      <c r="BN179" s="153"/>
      <c r="BO179" s="153"/>
      <c r="BP179" s="29"/>
      <c r="BQ179" s="29"/>
      <c r="BR179" s="13"/>
      <c r="BS179" s="13"/>
      <c r="BT179" s="113"/>
      <c r="BU179" s="13"/>
      <c r="BV179" s="13"/>
      <c r="BW179" s="13"/>
      <c r="BX179" s="13"/>
      <c r="BY179" s="13"/>
      <c r="BZ179" s="13"/>
      <c r="CA179" s="27"/>
      <c r="CB179" s="27"/>
      <c r="CC179" s="27"/>
      <c r="CD179" s="9"/>
      <c r="CE179" s="224">
        <f>SUM(AA179+AM179+AB179+AC179+AD179+AE179+AF179+AG179+AH179+AI179+AJ179+AK179+AL179+AN179+AO179)</f>
        <v>22</v>
      </c>
      <c r="CF179" s="225"/>
      <c r="CG179" s="224">
        <f>SUM(AT179+BE179+AU179+AV179+AW179+AX179+AY179+AZ179+BA179+BC179+BB179+BD179)</f>
        <v>14</v>
      </c>
      <c r="CH179" s="225"/>
      <c r="CI179" s="224">
        <f>SUM(CE179+CG179)</f>
        <v>36</v>
      </c>
      <c r="CJ179" s="225"/>
      <c r="CK179" s="127"/>
    </row>
    <row r="180" spans="1:89" s="97" customFormat="1" ht="17.25" customHeight="1" hidden="1">
      <c r="A180" s="46"/>
      <c r="B180" s="120"/>
      <c r="C180" s="120"/>
      <c r="D180" s="120"/>
      <c r="E180" s="121"/>
      <c r="F180" s="232"/>
      <c r="G180" s="358"/>
      <c r="H180" s="358"/>
      <c r="I180" s="358"/>
      <c r="J180" s="358"/>
      <c r="K180" s="358"/>
      <c r="L180" s="358"/>
      <c r="M180" s="358"/>
      <c r="N180" s="358"/>
      <c r="O180" s="358"/>
      <c r="P180" s="358"/>
      <c r="Q180" s="358"/>
      <c r="R180" s="358"/>
      <c r="S180" s="359"/>
      <c r="T180" s="232"/>
      <c r="U180" s="358"/>
      <c r="V180" s="359"/>
      <c r="W180" s="232"/>
      <c r="X180" s="358"/>
      <c r="Y180" s="359"/>
      <c r="Z180" s="9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11"/>
      <c r="AQ180" s="11"/>
      <c r="AR180" s="13"/>
      <c r="AS180" s="13"/>
      <c r="AT180" s="27"/>
      <c r="AU180" s="27"/>
      <c r="AV180" s="27"/>
      <c r="AW180" s="27"/>
      <c r="AX180" s="27"/>
      <c r="AY180" s="27"/>
      <c r="AZ180" s="27"/>
      <c r="BA180" s="27"/>
      <c r="BB180" s="27"/>
      <c r="BC180" s="11"/>
      <c r="BD180" s="11"/>
      <c r="BE180" s="11"/>
      <c r="BF180" s="11"/>
      <c r="BG180" s="12"/>
      <c r="BH180" s="11"/>
      <c r="BI180" s="11"/>
      <c r="BJ180" s="11"/>
      <c r="BK180" s="11"/>
      <c r="BL180" s="153"/>
      <c r="BM180" s="153"/>
      <c r="BN180" s="153"/>
      <c r="BO180" s="153"/>
      <c r="BP180" s="29"/>
      <c r="BQ180" s="29"/>
      <c r="BR180" s="13"/>
      <c r="BS180" s="13"/>
      <c r="BT180" s="113"/>
      <c r="BU180" s="13"/>
      <c r="BV180" s="13"/>
      <c r="BW180" s="13"/>
      <c r="BX180" s="13"/>
      <c r="BY180" s="13"/>
      <c r="BZ180" s="13"/>
      <c r="CA180" s="27"/>
      <c r="CB180" s="27"/>
      <c r="CC180" s="27"/>
      <c r="CD180" s="9"/>
      <c r="CE180" s="118"/>
      <c r="CF180" s="119"/>
      <c r="CG180" s="118"/>
      <c r="CH180" s="119"/>
      <c r="CI180" s="118"/>
      <c r="CJ180" s="119"/>
      <c r="CK180" s="127"/>
    </row>
    <row r="181" spans="1:89" s="97" customFormat="1" ht="17.25" customHeight="1">
      <c r="A181" s="364"/>
      <c r="B181" s="356"/>
      <c r="C181" s="356"/>
      <c r="D181" s="356"/>
      <c r="E181" s="357"/>
      <c r="F181" s="176" t="s">
        <v>139</v>
      </c>
      <c r="G181" s="259"/>
      <c r="H181" s="259"/>
      <c r="I181" s="259"/>
      <c r="J181" s="259"/>
      <c r="K181" s="259"/>
      <c r="L181" s="259"/>
      <c r="M181" s="259"/>
      <c r="N181" s="259"/>
      <c r="O181" s="259"/>
      <c r="P181" s="259"/>
      <c r="Q181" s="259"/>
      <c r="R181" s="259"/>
      <c r="S181" s="260"/>
      <c r="T181" s="189">
        <v>120</v>
      </c>
      <c r="U181" s="190"/>
      <c r="V181" s="191"/>
      <c r="W181" s="232" t="s">
        <v>3</v>
      </c>
      <c r="X181" s="233"/>
      <c r="Y181" s="234"/>
      <c r="Z181" s="9"/>
      <c r="AA181" s="27">
        <v>5</v>
      </c>
      <c r="AB181" s="27">
        <v>5</v>
      </c>
      <c r="AC181" s="27">
        <v>5</v>
      </c>
      <c r="AD181" s="27">
        <v>5</v>
      </c>
      <c r="AE181" s="27">
        <v>5</v>
      </c>
      <c r="AF181" s="27">
        <v>5</v>
      </c>
      <c r="AG181" s="27">
        <v>5</v>
      </c>
      <c r="AH181" s="27">
        <v>5</v>
      </c>
      <c r="AI181" s="27">
        <v>5</v>
      </c>
      <c r="AJ181" s="27">
        <v>5</v>
      </c>
      <c r="AK181" s="27">
        <v>5</v>
      </c>
      <c r="AL181" s="27">
        <v>5</v>
      </c>
      <c r="AM181" s="27">
        <v>5</v>
      </c>
      <c r="AN181" s="27">
        <v>5</v>
      </c>
      <c r="AO181" s="27">
        <v>5</v>
      </c>
      <c r="AP181" s="11"/>
      <c r="AQ181" s="11"/>
      <c r="AR181" s="13"/>
      <c r="AS181" s="13"/>
      <c r="AT181" s="27">
        <v>5</v>
      </c>
      <c r="AU181" s="27">
        <v>5</v>
      </c>
      <c r="AV181" s="27">
        <v>5</v>
      </c>
      <c r="AW181" s="27">
        <v>5</v>
      </c>
      <c r="AX181" s="27">
        <v>5</v>
      </c>
      <c r="AY181" s="27">
        <v>5</v>
      </c>
      <c r="AZ181" s="27">
        <v>5</v>
      </c>
      <c r="BA181" s="27">
        <v>5</v>
      </c>
      <c r="BB181" s="27">
        <v>5</v>
      </c>
      <c r="BC181" s="11"/>
      <c r="BD181" s="11"/>
      <c r="BE181" s="11"/>
      <c r="BF181" s="11"/>
      <c r="BG181" s="12"/>
      <c r="BH181" s="11"/>
      <c r="BI181" s="11"/>
      <c r="BJ181" s="11"/>
      <c r="BK181" s="11"/>
      <c r="BL181" s="153"/>
      <c r="BM181" s="153"/>
      <c r="BN181" s="153"/>
      <c r="BO181" s="153"/>
      <c r="BP181" s="29"/>
      <c r="BQ181" s="29"/>
      <c r="BR181" s="13"/>
      <c r="BS181" s="13"/>
      <c r="BT181" s="113"/>
      <c r="BU181" s="13"/>
      <c r="BV181" s="13"/>
      <c r="BW181" s="13"/>
      <c r="BX181" s="13"/>
      <c r="BY181" s="13"/>
      <c r="BZ181" s="13"/>
      <c r="CA181" s="27"/>
      <c r="CB181" s="27"/>
      <c r="CC181" s="27"/>
      <c r="CD181" s="27"/>
      <c r="CE181" s="224">
        <f>SUM(AA181+AB181+AC181+AD181+AE181+AF181+AG181+AH181+AI181+AJ181+AK181+AL181+AM181+AN181+AO181)</f>
        <v>75</v>
      </c>
      <c r="CF181" s="225"/>
      <c r="CG181" s="224">
        <f>SUM(AT181+AU181+AV181+AW181+AX181+AY181+AZ181+BA181+BB181+BC181+BD181+BE181)</f>
        <v>45</v>
      </c>
      <c r="CH181" s="225"/>
      <c r="CI181" s="224">
        <f>CE181+CG181</f>
        <v>120</v>
      </c>
      <c r="CJ181" s="225"/>
      <c r="CK181" s="127"/>
    </row>
    <row r="182" spans="1:89" s="97" customFormat="1" ht="15" customHeight="1">
      <c r="A182" s="363" t="s">
        <v>138</v>
      </c>
      <c r="B182" s="274"/>
      <c r="C182" s="274"/>
      <c r="D182" s="274"/>
      <c r="E182" s="275"/>
      <c r="F182" s="179" t="s">
        <v>140</v>
      </c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2"/>
      <c r="T182" s="263">
        <v>60</v>
      </c>
      <c r="U182" s="264"/>
      <c r="V182" s="265"/>
      <c r="W182" s="232" t="s">
        <v>76</v>
      </c>
      <c r="X182" s="233"/>
      <c r="Y182" s="234"/>
      <c r="Z182" s="9"/>
      <c r="AA182" s="27">
        <v>3</v>
      </c>
      <c r="AB182" s="27">
        <v>2</v>
      </c>
      <c r="AC182" s="27">
        <v>3</v>
      </c>
      <c r="AD182" s="27">
        <v>2</v>
      </c>
      <c r="AE182" s="27">
        <v>3</v>
      </c>
      <c r="AF182" s="27">
        <v>2</v>
      </c>
      <c r="AG182" s="27">
        <v>3</v>
      </c>
      <c r="AH182" s="27">
        <v>2</v>
      </c>
      <c r="AI182" s="27">
        <v>3</v>
      </c>
      <c r="AJ182" s="27">
        <v>2</v>
      </c>
      <c r="AK182" s="27">
        <v>3</v>
      </c>
      <c r="AL182" s="27">
        <v>2</v>
      </c>
      <c r="AM182" s="27">
        <v>3</v>
      </c>
      <c r="AN182" s="27">
        <v>2</v>
      </c>
      <c r="AO182" s="27">
        <v>3</v>
      </c>
      <c r="AP182" s="11"/>
      <c r="AQ182" s="11"/>
      <c r="AR182" s="13"/>
      <c r="AS182" s="13"/>
      <c r="AT182" s="27">
        <v>2</v>
      </c>
      <c r="AU182" s="27">
        <v>3</v>
      </c>
      <c r="AV182" s="27">
        <v>2</v>
      </c>
      <c r="AW182" s="27">
        <v>3</v>
      </c>
      <c r="AX182" s="27">
        <v>2</v>
      </c>
      <c r="AY182" s="27">
        <v>3</v>
      </c>
      <c r="AZ182" s="27">
        <v>2</v>
      </c>
      <c r="BA182" s="27">
        <v>3</v>
      </c>
      <c r="BB182" s="27">
        <v>2</v>
      </c>
      <c r="BC182" s="11"/>
      <c r="BD182" s="11"/>
      <c r="BE182" s="11"/>
      <c r="BF182" s="11"/>
      <c r="BG182" s="12"/>
      <c r="BH182" s="11"/>
      <c r="BI182" s="11"/>
      <c r="BJ182" s="11"/>
      <c r="BK182" s="11"/>
      <c r="BL182" s="153"/>
      <c r="BM182" s="153"/>
      <c r="BN182" s="153"/>
      <c r="BO182" s="153"/>
      <c r="BP182" s="29"/>
      <c r="BQ182" s="29"/>
      <c r="BR182" s="13"/>
      <c r="BS182" s="13"/>
      <c r="BT182" s="113"/>
      <c r="BU182" s="13"/>
      <c r="BV182" s="13"/>
      <c r="BW182" s="13"/>
      <c r="BX182" s="13"/>
      <c r="BY182" s="13"/>
      <c r="BZ182" s="13"/>
      <c r="CA182" s="27"/>
      <c r="CB182" s="27"/>
      <c r="CC182" s="27"/>
      <c r="CD182" s="27"/>
      <c r="CE182" s="224">
        <f>SUM(AA182+AM182+AB182+AC182+AD182+AE182+AF182+AG182+AH182+AI182+AJ182+AK182+AL182+AN182+AO182)</f>
        <v>38</v>
      </c>
      <c r="CF182" s="252"/>
      <c r="CG182" s="224">
        <f>SUM(AT182+AU182+AV182+AW182+AX182+AY182+AZ182+BA182+BB182+BC182+BD182+BE182)</f>
        <v>22</v>
      </c>
      <c r="CH182" s="252"/>
      <c r="CI182" s="224">
        <f>SUM(CE182:CH182)</f>
        <v>60</v>
      </c>
      <c r="CJ182" s="252"/>
      <c r="CK182" s="127"/>
    </row>
    <row r="183" spans="1:89" s="97" customFormat="1" ht="15.75" customHeight="1">
      <c r="A183" s="189"/>
      <c r="B183" s="271"/>
      <c r="C183" s="271"/>
      <c r="D183" s="271"/>
      <c r="E183" s="272"/>
      <c r="F183" s="176" t="s">
        <v>142</v>
      </c>
      <c r="G183" s="259"/>
      <c r="H183" s="259"/>
      <c r="I183" s="259"/>
      <c r="J183" s="259"/>
      <c r="K183" s="259"/>
      <c r="L183" s="259"/>
      <c r="M183" s="259"/>
      <c r="N183" s="259"/>
      <c r="O183" s="259"/>
      <c r="P183" s="259"/>
      <c r="Q183" s="259"/>
      <c r="R183" s="259"/>
      <c r="S183" s="260"/>
      <c r="T183" s="189">
        <v>120</v>
      </c>
      <c r="U183" s="257"/>
      <c r="V183" s="258"/>
      <c r="W183" s="232" t="s">
        <v>3</v>
      </c>
      <c r="X183" s="233"/>
      <c r="Y183" s="234"/>
      <c r="Z183" s="9"/>
      <c r="AA183" s="27">
        <v>5</v>
      </c>
      <c r="AB183" s="27">
        <v>5</v>
      </c>
      <c r="AC183" s="27">
        <v>5</v>
      </c>
      <c r="AD183" s="27">
        <v>5</v>
      </c>
      <c r="AE183" s="27">
        <v>5</v>
      </c>
      <c r="AF183" s="27">
        <v>5</v>
      </c>
      <c r="AG183" s="27">
        <v>5</v>
      </c>
      <c r="AH183" s="27">
        <v>5</v>
      </c>
      <c r="AI183" s="27">
        <v>5</v>
      </c>
      <c r="AJ183" s="27">
        <v>5</v>
      </c>
      <c r="AK183" s="27">
        <v>5</v>
      </c>
      <c r="AL183" s="27">
        <v>5</v>
      </c>
      <c r="AM183" s="27">
        <v>5</v>
      </c>
      <c r="AN183" s="27">
        <v>5</v>
      </c>
      <c r="AO183" s="27">
        <v>5</v>
      </c>
      <c r="AP183" s="11"/>
      <c r="AQ183" s="11"/>
      <c r="AR183" s="13"/>
      <c r="AS183" s="13"/>
      <c r="AT183" s="27">
        <v>5</v>
      </c>
      <c r="AU183" s="27">
        <v>5</v>
      </c>
      <c r="AV183" s="27">
        <v>5</v>
      </c>
      <c r="AW183" s="27">
        <v>5</v>
      </c>
      <c r="AX183" s="27">
        <v>5</v>
      </c>
      <c r="AY183" s="27">
        <v>5</v>
      </c>
      <c r="AZ183" s="27">
        <v>5</v>
      </c>
      <c r="BA183" s="27">
        <v>5</v>
      </c>
      <c r="BB183" s="27">
        <v>5</v>
      </c>
      <c r="BC183" s="11"/>
      <c r="BD183" s="11"/>
      <c r="BE183" s="11"/>
      <c r="BF183" s="11"/>
      <c r="BG183" s="12"/>
      <c r="BH183" s="11"/>
      <c r="BI183" s="11"/>
      <c r="BJ183" s="11"/>
      <c r="BK183" s="11"/>
      <c r="BL183" s="153"/>
      <c r="BM183" s="153"/>
      <c r="BN183" s="153"/>
      <c r="BO183" s="153"/>
      <c r="BP183" s="29"/>
      <c r="BQ183" s="29"/>
      <c r="BR183" s="13"/>
      <c r="BS183" s="13"/>
      <c r="BT183" s="113"/>
      <c r="BU183" s="13"/>
      <c r="BV183" s="13"/>
      <c r="BW183" s="13"/>
      <c r="BX183" s="13"/>
      <c r="BY183" s="13"/>
      <c r="BZ183" s="13"/>
      <c r="CA183" s="27"/>
      <c r="CB183" s="27"/>
      <c r="CC183" s="27"/>
      <c r="CD183" s="27"/>
      <c r="CE183" s="224">
        <f>SUM(AA183+AB183+AC183+AD183+AE183+AF183+AG183+AH183+AI183+AJ183+AK183+AL183+AM183+AN183+AO183)</f>
        <v>75</v>
      </c>
      <c r="CF183" s="252"/>
      <c r="CG183" s="224">
        <f>SUM(AT183+AU183+AV183+AW183+AX183+AY183+AZ183+BA183+BB183+BC183+BD183+BE183)</f>
        <v>45</v>
      </c>
      <c r="CH183" s="252"/>
      <c r="CI183" s="224">
        <f>SUM(CE183:CH183)</f>
        <v>120</v>
      </c>
      <c r="CJ183" s="252"/>
      <c r="CK183" s="127"/>
    </row>
    <row r="184" spans="1:89" s="97" customFormat="1" ht="12.75" customHeight="1">
      <c r="A184" s="182" t="s">
        <v>141</v>
      </c>
      <c r="B184" s="354"/>
      <c r="C184" s="354"/>
      <c r="D184" s="354"/>
      <c r="E184" s="355"/>
      <c r="F184" s="179" t="s">
        <v>140</v>
      </c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262"/>
      <c r="T184" s="182">
        <v>60</v>
      </c>
      <c r="U184" s="183"/>
      <c r="V184" s="184"/>
      <c r="W184" s="232" t="s">
        <v>76</v>
      </c>
      <c r="X184" s="233"/>
      <c r="Y184" s="234"/>
      <c r="Z184" s="9"/>
      <c r="AA184" s="27">
        <v>2</v>
      </c>
      <c r="AB184" s="27">
        <v>3</v>
      </c>
      <c r="AC184" s="27">
        <v>2</v>
      </c>
      <c r="AD184" s="27">
        <v>4</v>
      </c>
      <c r="AE184" s="27">
        <v>3</v>
      </c>
      <c r="AF184" s="27">
        <v>2</v>
      </c>
      <c r="AG184" s="27">
        <v>2</v>
      </c>
      <c r="AH184" s="27">
        <v>2</v>
      </c>
      <c r="AI184" s="27">
        <v>3</v>
      </c>
      <c r="AJ184" s="27">
        <v>2</v>
      </c>
      <c r="AK184" s="27">
        <v>3</v>
      </c>
      <c r="AL184" s="27">
        <v>3</v>
      </c>
      <c r="AM184" s="27">
        <v>3</v>
      </c>
      <c r="AN184" s="27">
        <v>3</v>
      </c>
      <c r="AO184" s="27">
        <v>1</v>
      </c>
      <c r="AP184" s="11"/>
      <c r="AQ184" s="11"/>
      <c r="AR184" s="13"/>
      <c r="AS184" s="13"/>
      <c r="AT184" s="27">
        <v>4</v>
      </c>
      <c r="AU184" s="27">
        <v>1</v>
      </c>
      <c r="AV184" s="27">
        <v>4</v>
      </c>
      <c r="AW184" s="27">
        <v>1</v>
      </c>
      <c r="AX184" s="27">
        <v>2</v>
      </c>
      <c r="AY184" s="27">
        <v>2</v>
      </c>
      <c r="AZ184" s="27">
        <v>2</v>
      </c>
      <c r="BA184" s="27">
        <v>2</v>
      </c>
      <c r="BB184" s="27">
        <v>4</v>
      </c>
      <c r="BC184" s="11"/>
      <c r="BD184" s="11"/>
      <c r="BE184" s="11"/>
      <c r="BF184" s="11"/>
      <c r="BG184" s="12"/>
      <c r="BH184" s="11"/>
      <c r="BI184" s="11"/>
      <c r="BJ184" s="11"/>
      <c r="BK184" s="11"/>
      <c r="BL184" s="153"/>
      <c r="BM184" s="153"/>
      <c r="BN184" s="153"/>
      <c r="BO184" s="153"/>
      <c r="BP184" s="29"/>
      <c r="BQ184" s="29"/>
      <c r="BR184" s="13"/>
      <c r="BS184" s="13"/>
      <c r="BT184" s="113"/>
      <c r="BU184" s="13"/>
      <c r="BV184" s="13"/>
      <c r="BW184" s="13"/>
      <c r="BX184" s="13"/>
      <c r="BY184" s="13"/>
      <c r="BZ184" s="13"/>
      <c r="CA184" s="27"/>
      <c r="CB184" s="27"/>
      <c r="CC184" s="27"/>
      <c r="CD184" s="27"/>
      <c r="CE184" s="224">
        <f>SUM(AA184+AB184+AC184+AD184+AE184+AF184+AG184+AH184+AI184+AJ184+AK184+AL184+AM184+AN184+AO184)</f>
        <v>38</v>
      </c>
      <c r="CF184" s="225"/>
      <c r="CG184" s="224">
        <f>SUM(AT184+AU184+AV184+AW184+AX184+AY184+AZ184+BA184+BB184+BC184+BD184+BE184)</f>
        <v>22</v>
      </c>
      <c r="CH184" s="225"/>
      <c r="CI184" s="224">
        <f>CE184+CG184</f>
        <v>60</v>
      </c>
      <c r="CJ184" s="225"/>
      <c r="CK184" s="127"/>
    </row>
    <row r="185" spans="1:88" s="97" customFormat="1" ht="12.75" customHeight="1">
      <c r="A185" s="44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6"/>
      <c r="U185" s="196"/>
      <c r="V185" s="197"/>
      <c r="W185" s="253"/>
      <c r="X185" s="196"/>
      <c r="Y185" s="197"/>
      <c r="Z185" s="205"/>
      <c r="AA185" s="205">
        <f>SUM(AA146+AA148+AA150+AA152+AA154+AA156+AA158+AA160+AA162+AA164+AA166+AA168+AA170+AA172+AA174+AA176+AA178+AA181+AA183)</f>
        <v>36</v>
      </c>
      <c r="AB185" s="205">
        <f>SUM(AB148+AB183+AB150+AB152+AB154+AB156+AB158+AB160+AB162+AB164+AB166+AB168+AB170+AB172+AB174+AB176+AB178+AB181)</f>
        <v>36</v>
      </c>
      <c r="AC185" s="205">
        <f>SUM(AC148+AC183+AC150+AC152+AC154+AC156+AC158+AC160+AC162+AC164+AC166+AC168+AC170+AC172+AC174+AC176+AC178+AC181)</f>
        <v>36</v>
      </c>
      <c r="AD185" s="205">
        <f>SUM(AD148+AD183+AD150+AD152+AD154+AD156+AD158+AD160+AD162+AD164+AD166+AD168+AD170+AD172+AD174+AD176+AD178+AD181)</f>
        <v>36</v>
      </c>
      <c r="AE185" s="205">
        <f>SUM(AE146+AE148+AE150+AE152+AE154+AE156+AE158+AE160+AE162+AE164+AE166+AE168+AE170+AE172+AE174+AE176+AE178+AE181+AE183)</f>
        <v>36</v>
      </c>
      <c r="AF185" s="205">
        <f>SUM(AF148+AF183+AF150+AF152+AF154+AF156+AF158+AF160+AF162+AF164+AF166+AF168+AF170+AF172+AF174+AF176+AF178+AF181)</f>
        <v>36</v>
      </c>
      <c r="AG185" s="205">
        <f>SUM(AG148+AG183+AG150+AG152+AG154+AG156+AG158+AG160+AG162+AG164+AG166+AG168+AG170+AG172+AG174+AG176+AG178+AG181)</f>
        <v>36</v>
      </c>
      <c r="AH185" s="205">
        <f>SUM(AH146+AH183+AH181+AH178+AH176+AH174+AH172+AH170+AH168+AH166+AH164+AH162+AH160+AH158+AH156+AH154+AH152+AH150+AH148)</f>
        <v>36</v>
      </c>
      <c r="AI185" s="205">
        <f>SUM(AI146+AI183+AI148+AI150+AI152+AI154+AI156+AI158+AI160+AI162+AI164+AI166+AI168+AI170+AI172+AI174+AI176+AI178+AI181)</f>
        <v>36</v>
      </c>
      <c r="AJ185" s="205">
        <f>SUM(AJ146+AJ183+AJ181+AJ178+AJ176+AJ174+AJ172+AJ170+AJ168+AJ166+AJ164+AJ162+AJ160+AJ158+AJ156+AJ154+AJ152+AJ150+AJ148)</f>
        <v>36</v>
      </c>
      <c r="AK185" s="205">
        <f>SUM(AK183+AK181+AK178+AK176+AK174+AK172+AK170+AK168+AK166+AK164+AK162+AK160+AK158+AK156+AK154+AK152+AK150+AK148+AK146)</f>
        <v>36</v>
      </c>
      <c r="AL185" s="205">
        <f>SUM(AL146+AL183+AL148+AL150+AL152+AL154+AL156+AL158+AL160+AL162+AL164+AL166+AL168+AL170+AL172+AL174+AL176+AL178+AL181)</f>
        <v>36</v>
      </c>
      <c r="AM185" s="205">
        <f>SUM(AM146+AM183+AM181+AM178+AM176+AM174+AM172+AM170+AM168+AM166+AM164+AM162+AM160+AM158+AM156+AM154+AM152+AM150+AM148)</f>
        <v>36</v>
      </c>
      <c r="AN185" s="205">
        <f>SUM(AN146+AN183+AN148+AN150+AN152+AN154+AN156+AN158+AN160+AN162+AN164+AN166+AN168+AN170+AN172+AN174+AN176+AN178+AN181)</f>
        <v>36</v>
      </c>
      <c r="AO185" s="205">
        <f>SUM(AO146+AO148+AO150+AO152+AO154+AO156+AO158+AO160+AO162+AO164+AO166+AO168+AO170+AO172+AO174+AO176+AO178+AO181+AO183)</f>
        <v>36</v>
      </c>
      <c r="AP185" s="205"/>
      <c r="AQ185" s="205"/>
      <c r="AR185" s="205"/>
      <c r="AS185" s="205"/>
      <c r="AT185" s="205">
        <f>SUM(AT146+AT183+AT181+AT178+AT176+AT174+AT172+AT170+AT168+AT166+AT164+AT162+AT160+AT158+AT156+AT154+AT152+AT150+AT148)</f>
        <v>36</v>
      </c>
      <c r="AU185" s="205">
        <f>SUM(AU156+AU148++AU150+AU152+AU154+AU158+AU160+AU162+AU164+AU166+AU168+AU170+AU172+AU174+AU176+AU178+AU181+AU183)</f>
        <v>36</v>
      </c>
      <c r="AV185" s="205">
        <f>SUM(AV146+AV183+AV148+AV150+AV152+AV154+AV156+AV158+AV160+AV162+AV164+AV166+AV168+AV170+AV172+AV174+AV176+AV178+AV181)</f>
        <v>36</v>
      </c>
      <c r="AW185" s="205">
        <f>SUM(AW181+AW183+AW178+AW176+AW174+AW172+AW170+AW168+AW166+AW164+AW162+AW160+AW158+AW156+AW154+AW152+AW150+AW148+AW146)</f>
        <v>36</v>
      </c>
      <c r="AX185" s="205">
        <f>SUM(AX146+AX183+AX148+AX150+AX152+AX154+AX156+AX158+AX160+AX162+AX164+AX166+AX168+AX170+AX172+AX174+AX176+AX178+AX181)</f>
        <v>36</v>
      </c>
      <c r="AY185" s="205">
        <f>SUM(AY146+AY183+AY148+AY150+AY152+AY154+AY156+AY158+AY160+AY162+AY164+AY166+AY168+AY170+AY172+AY174+AY176+AY178+AY181)</f>
        <v>36</v>
      </c>
      <c r="AZ185" s="205">
        <f>SUM(AZ146+AZ183+AZ181+AZ178+AZ176+AZ174+AZ172+AZ170+AZ168+AZ166+AZ164+AZ162+AZ160+AZ158+AZ156+AZ154+AZ152+AZ150+AZ148)</f>
        <v>36</v>
      </c>
      <c r="BA185" s="205">
        <f>SUM(BA146+BA183+BA181+BA178+BA176+BA174+BA172+BA170+BA168+BA166+BA164+BA162+BA160+BA158+BA156+BA154+BA152+BA150+BA148)</f>
        <v>36</v>
      </c>
      <c r="BB185" s="205">
        <f>SUM(BB146+BB183+BB181+BB178+BB176+BB174+BB172+BB170+BB168+BB166+BB164+BB162+BB160+BB158+BB156+BB154+BB152+BB150+BB148)</f>
        <v>36</v>
      </c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05"/>
      <c r="BO185" s="205"/>
      <c r="BP185" s="205"/>
      <c r="BQ185" s="205"/>
      <c r="BR185" s="205"/>
      <c r="BS185" s="205"/>
      <c r="BT185" s="198">
        <f>CI183+CI181+CI178+CI176+CI174+CI170+CI168+CI166+CI164+CI162+CI160+CI158+CI156+CI150+CI148</f>
        <v>864</v>
      </c>
      <c r="BU185" s="199"/>
      <c r="BV185" s="199"/>
      <c r="BW185" s="199"/>
      <c r="BX185" s="122"/>
      <c r="BY185" s="122"/>
      <c r="BZ185" s="122"/>
      <c r="CA185" s="123"/>
      <c r="CB185" s="123"/>
      <c r="CC185" s="123"/>
      <c r="CD185" s="123"/>
      <c r="CE185" s="123"/>
      <c r="CF185" s="123"/>
      <c r="CG185" s="123"/>
      <c r="CH185" s="123"/>
      <c r="CI185" s="123"/>
      <c r="CJ185" s="123"/>
    </row>
    <row r="186" spans="1:88" s="97" customFormat="1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85"/>
      <c r="U186" s="185"/>
      <c r="V186" s="186"/>
      <c r="W186" s="254"/>
      <c r="X186" s="255"/>
      <c r="Y186" s="25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06"/>
      <c r="AK186" s="206"/>
      <c r="AL186" s="206"/>
      <c r="AM186" s="206"/>
      <c r="AN186" s="206"/>
      <c r="AO186" s="206"/>
      <c r="AP186" s="206"/>
      <c r="AQ186" s="206"/>
      <c r="AR186" s="206"/>
      <c r="AS186" s="206"/>
      <c r="AT186" s="206"/>
      <c r="AU186" s="206"/>
      <c r="AV186" s="206"/>
      <c r="AW186" s="206"/>
      <c r="AX186" s="248"/>
      <c r="AY186" s="206"/>
      <c r="AZ186" s="206"/>
      <c r="BA186" s="248"/>
      <c r="BB186" s="248"/>
      <c r="BC186" s="206"/>
      <c r="BD186" s="206"/>
      <c r="BE186" s="206"/>
      <c r="BF186" s="206"/>
      <c r="BG186" s="248"/>
      <c r="BH186" s="206"/>
      <c r="BI186" s="206"/>
      <c r="BJ186" s="206"/>
      <c r="BK186" s="206"/>
      <c r="BL186" s="248"/>
      <c r="BM186" s="206"/>
      <c r="BN186" s="248"/>
      <c r="BO186" s="206"/>
      <c r="BP186" s="206"/>
      <c r="BQ186" s="206"/>
      <c r="BR186" s="206"/>
      <c r="BS186" s="206"/>
      <c r="BT186" s="200"/>
      <c r="BU186" s="201"/>
      <c r="BV186" s="201"/>
      <c r="BW186" s="201"/>
      <c r="BX186" s="122"/>
      <c r="BY186" s="122"/>
      <c r="BZ186" s="122"/>
      <c r="CA186" s="123"/>
      <c r="CB186" s="123"/>
      <c r="CC186" s="123"/>
      <c r="CD186" s="124"/>
      <c r="CE186" s="125"/>
      <c r="CF186" s="125"/>
      <c r="CG186" s="125"/>
      <c r="CH186" s="125"/>
      <c r="CI186" s="125"/>
      <c r="CJ186" s="125"/>
    </row>
    <row r="187" spans="1:88" s="97" customFormat="1" ht="1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253"/>
      <c r="X187" s="196"/>
      <c r="Y187" s="197"/>
      <c r="Z187" s="192"/>
      <c r="AA187" s="205">
        <f>SUM(AA184+AA182+AA179+AA177+AA175+AA173+AA171+AA169+AA167+AA165+AA163+AA161+AA159+AA157+AA155+AA153+AA151+AA149+AA147)</f>
        <v>18</v>
      </c>
      <c r="AB187" s="205">
        <f>SUM(AB184+AB182+AB179+AB177+AB175+AB173+AB171+AB169+AB167+AB165+AB163+AB161+AB159+AB157+AB155+AB153+AB151+AB149+AB147)</f>
        <v>18</v>
      </c>
      <c r="AC187" s="205">
        <f>SUM(AC184+AC182+AC179+AC177+AC175+AC173+AC171+AC169+AC167+AC165+AC163+AC161+AC159+AC157+AC155+AC153+AC151+AC149+AC147)</f>
        <v>18</v>
      </c>
      <c r="AD187" s="205">
        <f>SUM(AD149+AD184+AD151+AD153+AD155+AD157+AD159+AD161+AD163+AD165+AD167+AD169+AD171+AD173+AD175+AD177+AD179+AD182)</f>
        <v>18</v>
      </c>
      <c r="AE187" s="205">
        <f>SUM(AE184+AE182+AE179+AE177+AE175+AE173+AE171+AE169+AE167+AE165+AE163+AE161+AE159+AE157+AE155+AE153+AE151+AE149+AE147)</f>
        <v>18</v>
      </c>
      <c r="AF187" s="205">
        <f>SUM(AF184+AF182+AF179+AF177+AF175+AF173+AF171+AF169+AF167+AF165+AF163+AF161+AF159+AF157+AF155+AF153+AF151+AF149+AF147)</f>
        <v>18</v>
      </c>
      <c r="AG187" s="205">
        <f>SUM(AG184+AG182+AG179+AG177+AG175+AG173+AG171+AG169+AG167+AG165+AG163+AG161+AG159+AG157+AG155+AG153+AG151+AG149+AG147)</f>
        <v>18</v>
      </c>
      <c r="AH187" s="205">
        <f>SUM(AH147+AH184+AH149+AH151+AH153+AH155+AH157+AH159+AH161+AH163+AH165+AH167+AH169+AH171+AH173+AH175+AH177+AH179+AH182)</f>
        <v>18</v>
      </c>
      <c r="AI187" s="205">
        <f>SUM(AI184+AI182+AI179+AI177+AI175+AI173+AI171+AI169+AI167+AI165+AI163+AI161+AI159+AI157+AI155+AI153+AI151+AI149+AI147)</f>
        <v>18</v>
      </c>
      <c r="AJ187" s="205">
        <f>SUM(AJ184+AJ182+AJ179+AJ177+AJ175+AJ173+AJ171+AJ169+AJ167+AJ165+AJ163+AJ161+AJ159+AJ157+AJ155+AJ153+AJ149+AI151)</f>
        <v>18</v>
      </c>
      <c r="AK187" s="205">
        <f>SUM(AK184+AK182+AK179+AK177+AK175+AK173+AK171+AK169+AK167+AK165+AK163+AK161+AK159+AK157+AK155+AK153+AK151+AK149+AK147)</f>
        <v>18</v>
      </c>
      <c r="AL187" s="205">
        <f>SUM(AL149+AL184+AL182+AL179+AL177+AL175+AL173+AL171+AL169+AL167+AL165+AL163+AL161+AL159+AL157+AL155+AL153+AL151)</f>
        <v>18</v>
      </c>
      <c r="AM187" s="205">
        <f>SUM(AM147+AM184+AM182+AM179+AM177+AM175+AM173+AM171+AM169+AM167+AM165+AM163+AM161+AM159+AM157+AM155+AM153+AM151+AM149)</f>
        <v>18</v>
      </c>
      <c r="AN187" s="205">
        <f>SUM(AN184+AN182+AN179+AN177+AN175+AN173+AN171+AN169+AN167+AN165+AN163+AN161+AN159+AN157+AN155+AN153+AN151+AN149+AN147)</f>
        <v>18</v>
      </c>
      <c r="AO187" s="205">
        <f>SUM(AO184+AO182+AO179+AO177+AO175+AO173+AO171+AO169+AO167+AO165+AO163+AO161+AO159+AO155+AO153+AO151+AO149+AO147+AO157)</f>
        <v>18</v>
      </c>
      <c r="AP187" s="205"/>
      <c r="AQ187" s="205"/>
      <c r="AR187" s="205"/>
      <c r="AS187" s="205"/>
      <c r="AT187" s="205">
        <f>SUM(AT184+AT182+AT177+AT175+AT173+AT171+AT169+AT167+AT165+AT163+AT161+AT159+AT157+AT155+AT153+AT151+AT149+AT179)</f>
        <v>18</v>
      </c>
      <c r="AU187" s="205">
        <f>SUM(AU184+AU182+AU179+AU177+AU175+AU173+AU171+AU169+AU167+AU165+AU163+AU161+AU159+AU157+AU155+AU153+AU151+AU149+AU147)</f>
        <v>18</v>
      </c>
      <c r="AV187" s="205">
        <f>SUM(AV184+AV182+AV179+AV177+AV175+AV173+AV171+AV169+AV167+AV165+AV163+AV161+AV159+AV157+AV155+AV153+AV151+AV149)</f>
        <v>18</v>
      </c>
      <c r="AW187" s="205">
        <f>SUM(AW184+AW182+AW179+AW177+AW175+AW173+AW171+AW169+AW167+AW165+AW163+AW161+AW159+AW157+AW153+AW151+AW149)</f>
        <v>18</v>
      </c>
      <c r="AX187" s="205">
        <f>SUM(AX147+AX184+AX182+AX179+AX177+AX175+AX173+AX171+AX169+AX167+AX165+AX163+AX161+AX159+AX157+AX155+AX153+AX151+AX149)</f>
        <v>18</v>
      </c>
      <c r="AY187" s="205">
        <f>SUM(AY184+AY182+AY179+AY177+AY175+AY173+AY171+AY169+AY167+AY165+AY163+AY161+AY159+AY157+AY155+AY153+AY151+AY149+AY147)</f>
        <v>18</v>
      </c>
      <c r="AZ187" s="205">
        <f>SUM(AZ184+AZ182+AZ179+AZ177+AZ175+AZ173+AZ171+AZ169+AZ167+AZ165+AZ163+AZ161+AZ159+AZ157+AZ155+AZ153+AZ151+AZ149+AZ147)</f>
        <v>18</v>
      </c>
      <c r="BA187" s="205">
        <f>SUM(BA184+BA182+BA179+BA177+BA175+BA173+BA171+BA169+BA167+BA165+BA163+BA161+BA159+BA157+BA155+BA153+BA151+BA149+BA147)</f>
        <v>18</v>
      </c>
      <c r="BB187" s="205">
        <f>SUM(BB184+BB182+BB179+BB177+BB175+BB173+BB171+BB169+BB167+BB165+BB163+BB161+BB159+BB157+BB155+BB153+BB151+BB149+BB147)</f>
        <v>18</v>
      </c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05"/>
      <c r="BO187" s="205"/>
      <c r="BP187" s="205"/>
      <c r="BQ187" s="205"/>
      <c r="BR187" s="205"/>
      <c r="BS187" s="205"/>
      <c r="BT187" s="194">
        <f>CI184+CI182+CI179+CI177+CI175+CI171+CI169+CI167+CI165+CI163+CI161+CI159+CI157+CI151+CI149</f>
        <v>432</v>
      </c>
      <c r="BU187" s="195"/>
      <c r="BV187" s="195"/>
      <c r="BW187" s="195"/>
      <c r="BX187" s="1"/>
      <c r="BY187" s="1"/>
      <c r="BZ187" s="1"/>
      <c r="CA187" s="19"/>
      <c r="CB187" s="19"/>
      <c r="CC187" s="19"/>
      <c r="CD187" s="23"/>
      <c r="CE187" s="23"/>
      <c r="CF187" s="23"/>
      <c r="CG187" s="23"/>
      <c r="CH187" s="23"/>
      <c r="CI187" s="23"/>
      <c r="CJ187" s="23"/>
    </row>
    <row r="188" spans="1:88" s="97" customFormat="1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254"/>
      <c r="X188" s="255"/>
      <c r="Y188" s="256"/>
      <c r="Z188" s="193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6"/>
      <c r="AT188" s="206"/>
      <c r="AU188" s="206"/>
      <c r="AV188" s="206"/>
      <c r="AW188" s="206"/>
      <c r="AX188" s="248"/>
      <c r="AY188" s="206"/>
      <c r="AZ188" s="206"/>
      <c r="BA188" s="248"/>
      <c r="BB188" s="248"/>
      <c r="BC188" s="206"/>
      <c r="BD188" s="206"/>
      <c r="BE188" s="206"/>
      <c r="BF188" s="206"/>
      <c r="BG188" s="251"/>
      <c r="BH188" s="206"/>
      <c r="BI188" s="206"/>
      <c r="BJ188" s="206"/>
      <c r="BK188" s="206"/>
      <c r="BL188" s="251"/>
      <c r="BM188" s="206"/>
      <c r="BN188" s="251"/>
      <c r="BO188" s="206"/>
      <c r="BP188" s="206"/>
      <c r="BQ188" s="206"/>
      <c r="BR188" s="206"/>
      <c r="BS188" s="206"/>
      <c r="BT188" s="194"/>
      <c r="BU188" s="195"/>
      <c r="BV188" s="195"/>
      <c r="BW188" s="195"/>
      <c r="BX188" s="1"/>
      <c r="BY188" s="1"/>
      <c r="BZ188" s="1"/>
      <c r="CA188" s="19"/>
      <c r="CB188" s="19"/>
      <c r="CC188" s="19"/>
      <c r="CD188" s="23"/>
      <c r="CE188" s="21"/>
      <c r="CF188" s="21"/>
      <c r="CG188" s="21"/>
      <c r="CH188" s="21"/>
      <c r="CI188" s="21"/>
      <c r="CJ188" s="21"/>
    </row>
    <row r="189" spans="1:88" s="97" customFormat="1" ht="12.75">
      <c r="A189" s="19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</row>
    <row r="190" spans="1:88" s="97" customFormat="1" ht="12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</row>
    <row r="191" spans="1:88" s="97" customFormat="1" ht="12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</row>
    <row r="192" spans="1:88" s="97" customFormat="1" ht="15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E192" s="175" t="s">
        <v>177</v>
      </c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D192" s="111"/>
      <c r="BE192" s="111"/>
      <c r="BF192" s="111"/>
      <c r="BG192" s="111"/>
      <c r="BH192" s="111"/>
      <c r="BI192" s="111"/>
      <c r="BJ192" s="111"/>
      <c r="BK192" s="111"/>
      <c r="BL192" s="111"/>
      <c r="BM192" s="111"/>
      <c r="BN192" s="111"/>
      <c r="BO192" s="111"/>
      <c r="BP192" s="111"/>
      <c r="BQ192" s="111"/>
      <c r="BR192" s="111"/>
      <c r="BS192" s="24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</row>
    <row r="193" spans="1:88" s="97" customFormat="1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</row>
    <row r="194" spans="1:88" s="97" customFormat="1" ht="13.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</row>
    <row r="195" spans="1:88" s="97" customFormat="1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</row>
    <row r="196" spans="1:88" s="97" customFormat="1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</row>
    <row r="197" spans="1:88" s="97" customFormat="1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</row>
    <row r="198" spans="1:88" s="97" customFormat="1" ht="27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</row>
    <row r="199" spans="1:88" s="97" customFormat="1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</row>
    <row r="200" spans="1:88" s="97" customFormat="1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</row>
    <row r="201" spans="1:88" s="110" customFormat="1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</row>
    <row r="202" spans="1:88" s="110" customFormat="1" ht="13.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</row>
    <row r="203" spans="1:88" s="110" customFormat="1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</row>
    <row r="204" spans="1:88" s="110" customFormat="1" ht="34.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</row>
    <row r="205" spans="1:88" s="110" customFormat="1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</row>
    <row r="206" spans="1:88" s="110" customFormat="1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</row>
    <row r="207" spans="1:88" s="110" customFormat="1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</row>
    <row r="208" spans="1:88" s="110" customFormat="1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</row>
    <row r="209" spans="1:88" s="110" customFormat="1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</row>
    <row r="210" spans="1:88" s="110" customFormat="1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</row>
  </sheetData>
  <sheetProtection/>
  <mergeCells count="1336">
    <mergeCell ref="CI118:CJ118"/>
    <mergeCell ref="CI119:CJ119"/>
    <mergeCell ref="CI120:CJ120"/>
    <mergeCell ref="CI121:CJ121"/>
    <mergeCell ref="CE118:CF118"/>
    <mergeCell ref="CE119:CF119"/>
    <mergeCell ref="CE120:CF120"/>
    <mergeCell ref="CE121:CF121"/>
    <mergeCell ref="CG118:CH118"/>
    <mergeCell ref="CG119:CH119"/>
    <mergeCell ref="CG120:CH120"/>
    <mergeCell ref="CG121:CH121"/>
    <mergeCell ref="W118:Y118"/>
    <mergeCell ref="W119:Y119"/>
    <mergeCell ref="A120:E121"/>
    <mergeCell ref="F120:S121"/>
    <mergeCell ref="T120:V120"/>
    <mergeCell ref="T121:V121"/>
    <mergeCell ref="W120:Y120"/>
    <mergeCell ref="W121:Y121"/>
    <mergeCell ref="A108:E109"/>
    <mergeCell ref="F108:S109"/>
    <mergeCell ref="A118:E119"/>
    <mergeCell ref="F118:S119"/>
    <mergeCell ref="T118:V118"/>
    <mergeCell ref="T119:V119"/>
    <mergeCell ref="A110:E111"/>
    <mergeCell ref="A116:E117"/>
    <mergeCell ref="F110:S111"/>
    <mergeCell ref="A112:E112"/>
    <mergeCell ref="CE88:CF88"/>
    <mergeCell ref="CE89:CF89"/>
    <mergeCell ref="CG88:CH88"/>
    <mergeCell ref="CG89:CH89"/>
    <mergeCell ref="CI88:CJ88"/>
    <mergeCell ref="CI89:CJ89"/>
    <mergeCell ref="CG19:CH19"/>
    <mergeCell ref="CG20:CH20"/>
    <mergeCell ref="CI19:CJ19"/>
    <mergeCell ref="CI20:CJ20"/>
    <mergeCell ref="F27:S28"/>
    <mergeCell ref="CE47:CF47"/>
    <mergeCell ref="CG47:CH47"/>
    <mergeCell ref="CI47:CJ47"/>
    <mergeCell ref="W20:Y20"/>
    <mergeCell ref="W47:Y47"/>
    <mergeCell ref="CE19:CF19"/>
    <mergeCell ref="CE20:CF20"/>
    <mergeCell ref="T50:V50"/>
    <mergeCell ref="T49:V49"/>
    <mergeCell ref="T48:V48"/>
    <mergeCell ref="T47:V47"/>
    <mergeCell ref="T19:V19"/>
    <mergeCell ref="T20:V20"/>
    <mergeCell ref="F48:S48"/>
    <mergeCell ref="F47:S47"/>
    <mergeCell ref="A49:E49"/>
    <mergeCell ref="F49:S50"/>
    <mergeCell ref="A50:E50"/>
    <mergeCell ref="F24:S24"/>
    <mergeCell ref="F25:S25"/>
    <mergeCell ref="F21:S21"/>
    <mergeCell ref="F31:S31"/>
    <mergeCell ref="F84:S85"/>
    <mergeCell ref="F20:S20"/>
    <mergeCell ref="A19:E20"/>
    <mergeCell ref="F19:S19"/>
    <mergeCell ref="F29:S30"/>
    <mergeCell ref="F33:S34"/>
    <mergeCell ref="F32:S32"/>
    <mergeCell ref="F35:S36"/>
    <mergeCell ref="F43:S44"/>
    <mergeCell ref="F26:S26"/>
    <mergeCell ref="A88:E89"/>
    <mergeCell ref="F88:S89"/>
    <mergeCell ref="BA69:BA73"/>
    <mergeCell ref="BN69:BN73"/>
    <mergeCell ref="AS136:AU136"/>
    <mergeCell ref="AW136:AY136"/>
    <mergeCell ref="AZ136:AZ141"/>
    <mergeCell ref="BA136:BD136"/>
    <mergeCell ref="BE136:BE141"/>
    <mergeCell ref="BJ136:BM136"/>
    <mergeCell ref="BN5:BQ5"/>
    <mergeCell ref="CA5:CA10"/>
    <mergeCell ref="BA6:BA10"/>
    <mergeCell ref="BN6:BN10"/>
    <mergeCell ref="AW68:AY68"/>
    <mergeCell ref="AZ68:AZ73"/>
    <mergeCell ref="BA68:BD68"/>
    <mergeCell ref="BE68:BE73"/>
    <mergeCell ref="CA68:CA73"/>
    <mergeCell ref="T180:V180"/>
    <mergeCell ref="CI171:CJ171"/>
    <mergeCell ref="W180:Y180"/>
    <mergeCell ref="BP128:BP129"/>
    <mergeCell ref="W146:Y146"/>
    <mergeCell ref="X136:X145"/>
    <mergeCell ref="W147:Y147"/>
    <mergeCell ref="CI166:CJ166"/>
    <mergeCell ref="BN136:BQ136"/>
    <mergeCell ref="CI167:CJ167"/>
    <mergeCell ref="A179:E179"/>
    <mergeCell ref="W171:Y171"/>
    <mergeCell ref="CG171:CH171"/>
    <mergeCell ref="CE171:CF171"/>
    <mergeCell ref="CI172:CJ172"/>
    <mergeCell ref="CG173:CH173"/>
    <mergeCell ref="CI173:CJ173"/>
    <mergeCell ref="T177:V177"/>
    <mergeCell ref="BL187:BL188"/>
    <mergeCell ref="F184:S184"/>
    <mergeCell ref="AA185:AA186"/>
    <mergeCell ref="AB185:AB186"/>
    <mergeCell ref="AD185:AD186"/>
    <mergeCell ref="AE185:AE186"/>
    <mergeCell ref="W187:Y188"/>
    <mergeCell ref="Z187:Z188"/>
    <mergeCell ref="A184:E184"/>
    <mergeCell ref="W179:Y179"/>
    <mergeCell ref="F180:S180"/>
    <mergeCell ref="CI170:CJ170"/>
    <mergeCell ref="A178:E178"/>
    <mergeCell ref="A182:E182"/>
    <mergeCell ref="A181:E181"/>
    <mergeCell ref="A183:E183"/>
    <mergeCell ref="A174:E175"/>
    <mergeCell ref="A171:E171"/>
    <mergeCell ref="T179:V179"/>
    <mergeCell ref="W177:Y177"/>
    <mergeCell ref="CI169:CJ169"/>
    <mergeCell ref="CI168:CJ168"/>
    <mergeCell ref="W79:Y79"/>
    <mergeCell ref="CE115:CF115"/>
    <mergeCell ref="BH128:BH129"/>
    <mergeCell ref="BS128:BS129"/>
    <mergeCell ref="CE127:CF127"/>
    <mergeCell ref="W109:Y109"/>
    <mergeCell ref="W110:Y110"/>
    <mergeCell ref="BN137:BN141"/>
    <mergeCell ref="AG69:AG73"/>
    <mergeCell ref="AI128:AI129"/>
    <mergeCell ref="AW128:AW129"/>
    <mergeCell ref="AF69:AF73"/>
    <mergeCell ref="X68:X77"/>
    <mergeCell ref="AA69:AA73"/>
    <mergeCell ref="AT128:AT129"/>
    <mergeCell ref="AJ128:AJ129"/>
    <mergeCell ref="AK128:AK129"/>
    <mergeCell ref="W85:Y85"/>
    <mergeCell ref="CE126:CF126"/>
    <mergeCell ref="AE55:AE56"/>
    <mergeCell ref="AF55:AF56"/>
    <mergeCell ref="AF68:AH68"/>
    <mergeCell ref="AE65:AF65"/>
    <mergeCell ref="AH69:AH73"/>
    <mergeCell ref="AH67:AN67"/>
    <mergeCell ref="AH66:BD66"/>
    <mergeCell ref="AN68:AQ68"/>
    <mergeCell ref="AW69:AW73"/>
    <mergeCell ref="W101:Y101"/>
    <mergeCell ref="A91:E91"/>
    <mergeCell ref="CG53:CH54"/>
    <mergeCell ref="CE53:CF54"/>
    <mergeCell ref="Z68:Z73"/>
    <mergeCell ref="A87:E87"/>
    <mergeCell ref="A85:E85"/>
    <mergeCell ref="A83:E83"/>
    <mergeCell ref="AV128:AV129"/>
    <mergeCell ref="CE105:CF105"/>
    <mergeCell ref="CG108:CH108"/>
    <mergeCell ref="CE111:CF111"/>
    <mergeCell ref="CE114:CF114"/>
    <mergeCell ref="CG114:CH114"/>
    <mergeCell ref="CE125:CF125"/>
    <mergeCell ref="CG125:CH125"/>
    <mergeCell ref="CG111:CH111"/>
    <mergeCell ref="AX128:AX129"/>
    <mergeCell ref="A107:E107"/>
    <mergeCell ref="A93:E93"/>
    <mergeCell ref="F92:S93"/>
    <mergeCell ref="T99:V99"/>
    <mergeCell ref="T106:V106"/>
    <mergeCell ref="T101:V101"/>
    <mergeCell ref="F96:S97"/>
    <mergeCell ref="A96:E97"/>
    <mergeCell ref="F106:S107"/>
    <mergeCell ref="F100:S100"/>
    <mergeCell ref="A113:E113"/>
    <mergeCell ref="A114:E114"/>
    <mergeCell ref="A115:E115"/>
    <mergeCell ref="F112:S112"/>
    <mergeCell ref="F113:S113"/>
    <mergeCell ref="F115:S115"/>
    <mergeCell ref="A27:E28"/>
    <mergeCell ref="A29:E30"/>
    <mergeCell ref="A31:E32"/>
    <mergeCell ref="A33:E34"/>
    <mergeCell ref="AE66:AF66"/>
    <mergeCell ref="AE68:AE73"/>
    <mergeCell ref="F51:S51"/>
    <mergeCell ref="F52:S52"/>
    <mergeCell ref="AE67:AF67"/>
    <mergeCell ref="W48:Y48"/>
    <mergeCell ref="W86:Y86"/>
    <mergeCell ref="T87:V87"/>
    <mergeCell ref="W84:Y84"/>
    <mergeCell ref="AC69:AC73"/>
    <mergeCell ref="W80:Y80"/>
    <mergeCell ref="W81:Y81"/>
    <mergeCell ref="AD69:AD73"/>
    <mergeCell ref="A45:E46"/>
    <mergeCell ref="A51:E52"/>
    <mergeCell ref="B65:V65"/>
    <mergeCell ref="T83:V83"/>
    <mergeCell ref="F46:S46"/>
    <mergeCell ref="F81:S81"/>
    <mergeCell ref="AA68:AD68"/>
    <mergeCell ref="A47:E48"/>
    <mergeCell ref="T46:V46"/>
    <mergeCell ref="F91:S91"/>
    <mergeCell ref="F87:S87"/>
    <mergeCell ref="F82:S82"/>
    <mergeCell ref="W91:Y91"/>
    <mergeCell ref="T85:V85"/>
    <mergeCell ref="T88:V88"/>
    <mergeCell ref="T89:V89"/>
    <mergeCell ref="W88:Y88"/>
    <mergeCell ref="W83:Y83"/>
    <mergeCell ref="F83:S83"/>
    <mergeCell ref="W99:Y99"/>
    <mergeCell ref="T98:V98"/>
    <mergeCell ref="W98:Y98"/>
    <mergeCell ref="W90:Y90"/>
    <mergeCell ref="T91:V91"/>
    <mergeCell ref="T93:V93"/>
    <mergeCell ref="T92:V92"/>
    <mergeCell ref="W92:Y92"/>
    <mergeCell ref="A101:E101"/>
    <mergeCell ref="BD69:BD73"/>
    <mergeCell ref="AV68:AV73"/>
    <mergeCell ref="AS69:AS73"/>
    <mergeCell ref="AB69:AB73"/>
    <mergeCell ref="AJ68:AM68"/>
    <mergeCell ref="AM69:AM73"/>
    <mergeCell ref="AX69:AX73"/>
    <mergeCell ref="F94:S94"/>
    <mergeCell ref="A122:E123"/>
    <mergeCell ref="F122:S123"/>
    <mergeCell ref="T122:V122"/>
    <mergeCell ref="T123:V123"/>
    <mergeCell ref="T117:V117"/>
    <mergeCell ref="U68:U77"/>
    <mergeCell ref="F80:S80"/>
    <mergeCell ref="F86:S86"/>
    <mergeCell ref="T94:V94"/>
    <mergeCell ref="F98:S98"/>
    <mergeCell ref="W27:Y27"/>
    <mergeCell ref="T28:V28"/>
    <mergeCell ref="T27:V27"/>
    <mergeCell ref="T31:V31"/>
    <mergeCell ref="T34:V34"/>
    <mergeCell ref="T36:V36"/>
    <mergeCell ref="W34:Y34"/>
    <mergeCell ref="W31:Y31"/>
    <mergeCell ref="T52:V52"/>
    <mergeCell ref="F73:S73"/>
    <mergeCell ref="F70:S70"/>
    <mergeCell ref="F71:S71"/>
    <mergeCell ref="W49:Y49"/>
    <mergeCell ref="W50:Y50"/>
    <mergeCell ref="W55:Y56"/>
    <mergeCell ref="A99:E99"/>
    <mergeCell ref="F99:S99"/>
    <mergeCell ref="T95:V95"/>
    <mergeCell ref="T96:V96"/>
    <mergeCell ref="A95:E95"/>
    <mergeCell ref="F95:S95"/>
    <mergeCell ref="T86:V86"/>
    <mergeCell ref="W89:Y89"/>
    <mergeCell ref="W78:Y78"/>
    <mergeCell ref="W36:Y36"/>
    <mergeCell ref="T29:V29"/>
    <mergeCell ref="T32:V32"/>
    <mergeCell ref="T33:V33"/>
    <mergeCell ref="W53:Y54"/>
    <mergeCell ref="W44:Y44"/>
    <mergeCell ref="W33:Y33"/>
    <mergeCell ref="W30:Y30"/>
    <mergeCell ref="W32:Y32"/>
    <mergeCell ref="W35:Y35"/>
    <mergeCell ref="T102:V102"/>
    <mergeCell ref="W104:Y104"/>
    <mergeCell ref="W102:Y102"/>
    <mergeCell ref="F104:S104"/>
    <mergeCell ref="T25:V25"/>
    <mergeCell ref="W37:Y37"/>
    <mergeCell ref="T35:V35"/>
    <mergeCell ref="W28:Y28"/>
    <mergeCell ref="T30:V30"/>
    <mergeCell ref="W29:Y29"/>
    <mergeCell ref="W111:Y111"/>
    <mergeCell ref="T107:V107"/>
    <mergeCell ref="BD128:BD129"/>
    <mergeCell ref="BE128:BE129"/>
    <mergeCell ref="AR128:AR129"/>
    <mergeCell ref="AM128:AM129"/>
    <mergeCell ref="AQ128:AQ129"/>
    <mergeCell ref="AO128:AO129"/>
    <mergeCell ref="AD128:AD129"/>
    <mergeCell ref="W124:Y124"/>
    <mergeCell ref="CI109:CJ109"/>
    <mergeCell ref="BI128:BI129"/>
    <mergeCell ref="CI114:CJ114"/>
    <mergeCell ref="CE113:CF113"/>
    <mergeCell ref="CG113:CH113"/>
    <mergeCell ref="CI113:CJ113"/>
    <mergeCell ref="CI110:CJ110"/>
    <mergeCell ref="CI116:CJ116"/>
    <mergeCell ref="CG110:CH110"/>
    <mergeCell ref="BN128:BN129"/>
    <mergeCell ref="CE116:CF116"/>
    <mergeCell ref="CI111:CJ111"/>
    <mergeCell ref="CG116:CH116"/>
    <mergeCell ref="CE112:CF112"/>
    <mergeCell ref="CI112:CJ112"/>
    <mergeCell ref="CI124:CJ124"/>
    <mergeCell ref="CI117:CJ117"/>
    <mergeCell ref="CG122:CH122"/>
    <mergeCell ref="CG117:CH117"/>
    <mergeCell ref="CE117:CF117"/>
    <mergeCell ref="CE110:CF110"/>
    <mergeCell ref="W130:Y131"/>
    <mergeCell ref="AI130:AI131"/>
    <mergeCell ref="BE130:BE131"/>
    <mergeCell ref="AV130:AV131"/>
    <mergeCell ref="AL130:AL131"/>
    <mergeCell ref="AM130:AM131"/>
    <mergeCell ref="AN130:AN131"/>
    <mergeCell ref="AS130:AS131"/>
    <mergeCell ref="AC130:AC131"/>
    <mergeCell ref="A105:E105"/>
    <mergeCell ref="CG109:CH109"/>
    <mergeCell ref="AR130:AR131"/>
    <mergeCell ref="AP130:AP131"/>
    <mergeCell ref="AQ130:AQ131"/>
    <mergeCell ref="BH130:BH131"/>
    <mergeCell ref="BB130:BB131"/>
    <mergeCell ref="AX130:AX131"/>
    <mergeCell ref="BA130:BA131"/>
    <mergeCell ref="BF130:BF131"/>
    <mergeCell ref="CE109:CF109"/>
    <mergeCell ref="F105:S105"/>
    <mergeCell ref="CE108:CF108"/>
    <mergeCell ref="F101:S101"/>
    <mergeCell ref="CE101:CF101"/>
    <mergeCell ref="CE102:CF102"/>
    <mergeCell ref="T104:V104"/>
    <mergeCell ref="T105:V105"/>
    <mergeCell ref="W105:Y105"/>
    <mergeCell ref="F102:S102"/>
    <mergeCell ref="A103:E103"/>
    <mergeCell ref="F103:S103"/>
    <mergeCell ref="T103:V103"/>
    <mergeCell ref="W107:Y107"/>
    <mergeCell ref="W103:Y103"/>
    <mergeCell ref="CE103:CF103"/>
    <mergeCell ref="W106:Y106"/>
    <mergeCell ref="CE107:CF107"/>
    <mergeCell ref="CE104:CF104"/>
    <mergeCell ref="CE106:CF106"/>
    <mergeCell ref="W94:Y94"/>
    <mergeCell ref="CE94:CF94"/>
    <mergeCell ref="CE100:CF100"/>
    <mergeCell ref="T97:V97"/>
    <mergeCell ref="W96:Y96"/>
    <mergeCell ref="W97:Y97"/>
    <mergeCell ref="W100:Y100"/>
    <mergeCell ref="T100:V100"/>
    <mergeCell ref="CE97:CF97"/>
    <mergeCell ref="W95:Y95"/>
    <mergeCell ref="CG106:CH106"/>
    <mergeCell ref="CI108:CJ108"/>
    <mergeCell ref="CG102:CH102"/>
    <mergeCell ref="CI102:CJ102"/>
    <mergeCell ref="CG103:CH103"/>
    <mergeCell ref="CG107:CH107"/>
    <mergeCell ref="CG104:CH104"/>
    <mergeCell ref="CG105:CH105"/>
    <mergeCell ref="CI105:CJ105"/>
    <mergeCell ref="CI106:CJ106"/>
    <mergeCell ref="CE91:CF91"/>
    <mergeCell ref="CG91:CH91"/>
    <mergeCell ref="CE92:CF92"/>
    <mergeCell ref="CE98:CF98"/>
    <mergeCell ref="CG94:CH94"/>
    <mergeCell ref="CG97:CH97"/>
    <mergeCell ref="CG92:CH92"/>
    <mergeCell ref="CE96:CF96"/>
    <mergeCell ref="CG98:CH98"/>
    <mergeCell ref="CE95:CF95"/>
    <mergeCell ref="CG80:CH80"/>
    <mergeCell ref="CG79:CH79"/>
    <mergeCell ref="CI79:CJ79"/>
    <mergeCell ref="CE85:CF85"/>
    <mergeCell ref="F90:S90"/>
    <mergeCell ref="T90:V90"/>
    <mergeCell ref="T84:V84"/>
    <mergeCell ref="W82:Y82"/>
    <mergeCell ref="CI84:CJ84"/>
    <mergeCell ref="W87:Y87"/>
    <mergeCell ref="CE82:CF82"/>
    <mergeCell ref="CE81:CF81"/>
    <mergeCell ref="CI83:CJ83"/>
    <mergeCell ref="CI82:CJ82"/>
    <mergeCell ref="CE78:CF78"/>
    <mergeCell ref="CI78:CJ78"/>
    <mergeCell ref="CE79:CF79"/>
    <mergeCell ref="CI81:CJ81"/>
    <mergeCell ref="CI80:CJ80"/>
    <mergeCell ref="CG78:CH78"/>
    <mergeCell ref="F72:S72"/>
    <mergeCell ref="A72:E72"/>
    <mergeCell ref="CI85:CJ85"/>
    <mergeCell ref="CG81:CH81"/>
    <mergeCell ref="CE84:CF84"/>
    <mergeCell ref="CG84:CH84"/>
    <mergeCell ref="CE83:CF83"/>
    <mergeCell ref="CG83:CH83"/>
    <mergeCell ref="CG85:CH85"/>
    <mergeCell ref="CG82:CH82"/>
    <mergeCell ref="T81:V81"/>
    <mergeCell ref="A79:E79"/>
    <mergeCell ref="T79:V79"/>
    <mergeCell ref="F78:S79"/>
    <mergeCell ref="T78:V78"/>
    <mergeCell ref="T80:V80"/>
    <mergeCell ref="A81:E81"/>
    <mergeCell ref="AJ69:AJ73"/>
    <mergeCell ref="AR68:AR73"/>
    <mergeCell ref="AS68:AU68"/>
    <mergeCell ref="BC69:BC73"/>
    <mergeCell ref="AT69:AT73"/>
    <mergeCell ref="AK69:AK73"/>
    <mergeCell ref="AL69:AL73"/>
    <mergeCell ref="AO69:AO73"/>
    <mergeCell ref="AY69:AY73"/>
    <mergeCell ref="BB69:BB73"/>
    <mergeCell ref="CD72:CI72"/>
    <mergeCell ref="CE80:CF80"/>
    <mergeCell ref="BW68:BZ68"/>
    <mergeCell ref="AN69:AN73"/>
    <mergeCell ref="AP69:AP73"/>
    <mergeCell ref="AQ69:AQ73"/>
    <mergeCell ref="CD71:CI71"/>
    <mergeCell ref="BU69:BU73"/>
    <mergeCell ref="AH76:CB76"/>
    <mergeCell ref="AG74:BZ74"/>
    <mergeCell ref="AO55:AO56"/>
    <mergeCell ref="AQ55:AQ56"/>
    <mergeCell ref="AL55:AL56"/>
    <mergeCell ref="AM55:AM56"/>
    <mergeCell ref="AV55:AV56"/>
    <mergeCell ref="AY55:AY56"/>
    <mergeCell ref="AN55:AN56"/>
    <mergeCell ref="BR55:BR56"/>
    <mergeCell ref="BB55:BB56"/>
    <mergeCell ref="BL55:BL56"/>
    <mergeCell ref="AX55:AX56"/>
    <mergeCell ref="BH55:BH56"/>
    <mergeCell ref="AZ55:AZ56"/>
    <mergeCell ref="AR55:AR56"/>
    <mergeCell ref="AP55:AP56"/>
    <mergeCell ref="AW55:AW56"/>
    <mergeCell ref="AI68:AI73"/>
    <mergeCell ref="AU69:AU73"/>
    <mergeCell ref="AR53:AR54"/>
    <mergeCell ref="AS53:AS54"/>
    <mergeCell ref="AO53:AO54"/>
    <mergeCell ref="AT53:AT54"/>
    <mergeCell ref="AK53:AK54"/>
    <mergeCell ref="AK55:AK56"/>
    <mergeCell ref="AU55:AU56"/>
    <mergeCell ref="AJ55:AJ56"/>
    <mergeCell ref="AW53:AW54"/>
    <mergeCell ref="AM53:AM54"/>
    <mergeCell ref="AN53:AN54"/>
    <mergeCell ref="AP53:AP54"/>
    <mergeCell ref="AU53:AU54"/>
    <mergeCell ref="AQ53:AQ54"/>
    <mergeCell ref="AZ53:AZ54"/>
    <mergeCell ref="BS55:BS56"/>
    <mergeCell ref="BJ55:BJ56"/>
    <mergeCell ref="BC55:BC56"/>
    <mergeCell ref="BA55:BA56"/>
    <mergeCell ref="BB53:BB54"/>
    <mergeCell ref="BH53:BH54"/>
    <mergeCell ref="BG55:BG56"/>
    <mergeCell ref="BE67:BQ67"/>
    <mergeCell ref="BK53:BK54"/>
    <mergeCell ref="BM53:BM54"/>
    <mergeCell ref="CE52:CF52"/>
    <mergeCell ref="BR53:BR54"/>
    <mergeCell ref="BE55:BE56"/>
    <mergeCell ref="BP53:BP54"/>
    <mergeCell ref="BF55:BF56"/>
    <mergeCell ref="BS53:BS54"/>
    <mergeCell ref="BQ53:BQ54"/>
    <mergeCell ref="AT55:AT56"/>
    <mergeCell ref="AS55:AS56"/>
    <mergeCell ref="BD53:BD54"/>
    <mergeCell ref="CE46:CF46"/>
    <mergeCell ref="CG46:CH46"/>
    <mergeCell ref="CI46:CJ46"/>
    <mergeCell ref="BE53:BE54"/>
    <mergeCell ref="CE51:CF51"/>
    <mergeCell ref="BG53:BG54"/>
    <mergeCell ref="AY53:AY54"/>
    <mergeCell ref="BN53:BN54"/>
    <mergeCell ref="BJ53:BJ54"/>
    <mergeCell ref="BL53:BL54"/>
    <mergeCell ref="BI55:BI56"/>
    <mergeCell ref="BM55:BM56"/>
    <mergeCell ref="BI53:BI54"/>
    <mergeCell ref="BK55:BK56"/>
    <mergeCell ref="BP55:BP56"/>
    <mergeCell ref="BQ55:BQ56"/>
    <mergeCell ref="BO53:BO54"/>
    <mergeCell ref="CI44:CJ44"/>
    <mergeCell ref="CE45:CF45"/>
    <mergeCell ref="CG52:CH52"/>
    <mergeCell ref="CI51:CJ51"/>
    <mergeCell ref="CI45:CJ45"/>
    <mergeCell ref="BO55:BO56"/>
    <mergeCell ref="CI52:CJ52"/>
    <mergeCell ref="CE43:CF43"/>
    <mergeCell ref="CG43:CH43"/>
    <mergeCell ref="CE42:CF42"/>
    <mergeCell ref="CG41:CH41"/>
    <mergeCell ref="CG42:CH42"/>
    <mergeCell ref="CG51:CH51"/>
    <mergeCell ref="BN55:BN56"/>
    <mergeCell ref="CE40:CF40"/>
    <mergeCell ref="CG40:CH40"/>
    <mergeCell ref="CI40:CJ40"/>
    <mergeCell ref="CG39:CH39"/>
    <mergeCell ref="CE39:CF39"/>
    <mergeCell ref="CI53:CJ53"/>
    <mergeCell ref="CI39:CJ39"/>
    <mergeCell ref="CI41:CJ41"/>
    <mergeCell ref="CE41:CF41"/>
    <mergeCell ref="CG45:CH45"/>
    <mergeCell ref="CG38:CH38"/>
    <mergeCell ref="CI35:CJ35"/>
    <mergeCell ref="CE36:CF36"/>
    <mergeCell ref="CG36:CH36"/>
    <mergeCell ref="CI36:CJ36"/>
    <mergeCell ref="CI38:CJ38"/>
    <mergeCell ref="CE35:CF35"/>
    <mergeCell ref="CG35:CH35"/>
    <mergeCell ref="CE44:CF44"/>
    <mergeCell ref="CI37:CJ37"/>
    <mergeCell ref="CI34:CJ34"/>
    <mergeCell ref="CI24:CJ24"/>
    <mergeCell ref="CI27:CJ27"/>
    <mergeCell ref="CG30:CH30"/>
    <mergeCell ref="CG44:CH44"/>
    <mergeCell ref="CI42:CJ42"/>
    <mergeCell ref="CI43:CJ43"/>
    <mergeCell ref="CI33:CJ33"/>
    <mergeCell ref="CG31:CH31"/>
    <mergeCell ref="CG33:CH33"/>
    <mergeCell ref="CI31:CJ31"/>
    <mergeCell ref="CG32:CH32"/>
    <mergeCell ref="CI32:CJ32"/>
    <mergeCell ref="CE26:CF26"/>
    <mergeCell ref="CI16:CJ16"/>
    <mergeCell ref="CE18:CF18"/>
    <mergeCell ref="CG18:CH18"/>
    <mergeCell ref="CI18:CJ18"/>
    <mergeCell ref="CE16:CF16"/>
    <mergeCell ref="CI25:CJ25"/>
    <mergeCell ref="CI23:CJ23"/>
    <mergeCell ref="CG24:CH24"/>
    <mergeCell ref="CG26:CH26"/>
    <mergeCell ref="CG34:CH34"/>
    <mergeCell ref="CE34:CF34"/>
    <mergeCell ref="CE22:CF22"/>
    <mergeCell ref="CG22:CH22"/>
    <mergeCell ref="CG23:CH23"/>
    <mergeCell ref="CE31:CF31"/>
    <mergeCell ref="CG28:CH28"/>
    <mergeCell ref="CE32:CF32"/>
    <mergeCell ref="CE33:CF33"/>
    <mergeCell ref="CE28:CF28"/>
    <mergeCell ref="AB53:AB54"/>
    <mergeCell ref="AC53:AC54"/>
    <mergeCell ref="AD55:AD56"/>
    <mergeCell ref="CE21:CF21"/>
    <mergeCell ref="CG21:CH21"/>
    <mergeCell ref="CE25:CF25"/>
    <mergeCell ref="CG25:CH25"/>
    <mergeCell ref="CE38:CF38"/>
    <mergeCell ref="CE37:CF37"/>
    <mergeCell ref="CG37:CH37"/>
    <mergeCell ref="AD53:AD54"/>
    <mergeCell ref="W46:Y46"/>
    <mergeCell ref="AF53:AF54"/>
    <mergeCell ref="AG53:AG54"/>
    <mergeCell ref="AA55:AA56"/>
    <mergeCell ref="Z55:Z56"/>
    <mergeCell ref="AA53:AA54"/>
    <mergeCell ref="AC55:AC56"/>
    <mergeCell ref="Z53:Z54"/>
    <mergeCell ref="AB55:AB56"/>
    <mergeCell ref="A43:E44"/>
    <mergeCell ref="T37:V37"/>
    <mergeCell ref="T45:V45"/>
    <mergeCell ref="W45:Y45"/>
    <mergeCell ref="W52:Y52"/>
    <mergeCell ref="W42:Y42"/>
    <mergeCell ref="F37:S38"/>
    <mergeCell ref="F45:S45"/>
    <mergeCell ref="W43:Y43"/>
    <mergeCell ref="W51:Y51"/>
    <mergeCell ref="A35:E36"/>
    <mergeCell ref="A37:E38"/>
    <mergeCell ref="A39:E40"/>
    <mergeCell ref="A41:E42"/>
    <mergeCell ref="F42:S42"/>
    <mergeCell ref="T42:V42"/>
    <mergeCell ref="F39:S39"/>
    <mergeCell ref="F40:S40"/>
    <mergeCell ref="T38:V38"/>
    <mergeCell ref="F41:S41"/>
    <mergeCell ref="CI21:CJ21"/>
    <mergeCell ref="CI29:CJ29"/>
    <mergeCell ref="CE30:CF30"/>
    <mergeCell ref="CI30:CJ30"/>
    <mergeCell ref="CE27:CF27"/>
    <mergeCell ref="CI28:CJ28"/>
    <mergeCell ref="CG27:CH27"/>
    <mergeCell ref="CE24:CF24"/>
    <mergeCell ref="CI22:CJ22"/>
    <mergeCell ref="CE23:CF23"/>
    <mergeCell ref="CI26:CJ26"/>
    <mergeCell ref="CE29:CF29"/>
    <mergeCell ref="CG29:CH29"/>
    <mergeCell ref="CE14:CF14"/>
    <mergeCell ref="CG14:CH14"/>
    <mergeCell ref="CI14:CJ14"/>
    <mergeCell ref="CE17:CF17"/>
    <mergeCell ref="CG17:CH17"/>
    <mergeCell ref="CI17:CJ17"/>
    <mergeCell ref="CE15:CF15"/>
    <mergeCell ref="CG15:CH15"/>
    <mergeCell ref="CI15:CJ15"/>
    <mergeCell ref="CG16:CH16"/>
    <mergeCell ref="A15:E16"/>
    <mergeCell ref="CC8:CH8"/>
    <mergeCell ref="BD6:BD10"/>
    <mergeCell ref="CC9:CH9"/>
    <mergeCell ref="AG11:BZ11"/>
    <mergeCell ref="AO6:AO10"/>
    <mergeCell ref="BO6:BO10"/>
    <mergeCell ref="W16:Y16"/>
    <mergeCell ref="F18:S18"/>
    <mergeCell ref="F23:S23"/>
    <mergeCell ref="T18:V18"/>
    <mergeCell ref="T23:V23"/>
    <mergeCell ref="W22:Y22"/>
    <mergeCell ref="W21:Y21"/>
    <mergeCell ref="F16:S16"/>
    <mergeCell ref="F22:S22"/>
    <mergeCell ref="W19:Y19"/>
    <mergeCell ref="A23:E24"/>
    <mergeCell ref="AU6:AU10"/>
    <mergeCell ref="AM6:AM10"/>
    <mergeCell ref="AP6:AP10"/>
    <mergeCell ref="AN6:AN10"/>
    <mergeCell ref="AI5:AI10"/>
    <mergeCell ref="AJ6:AJ10"/>
    <mergeCell ref="AF5:AH5"/>
    <mergeCell ref="A9:E9"/>
    <mergeCell ref="A21:E22"/>
    <mergeCell ref="A25:E26"/>
    <mergeCell ref="W26:Y26"/>
    <mergeCell ref="X5:X14"/>
    <mergeCell ref="T15:V15"/>
    <mergeCell ref="W15:Y15"/>
    <mergeCell ref="T22:V22"/>
    <mergeCell ref="W24:Y24"/>
    <mergeCell ref="W23:Y23"/>
    <mergeCell ref="W18:Y18"/>
    <mergeCell ref="W17:Y17"/>
    <mergeCell ref="AA6:AA10"/>
    <mergeCell ref="T21:V21"/>
    <mergeCell ref="F17:S17"/>
    <mergeCell ref="T17:V17"/>
    <mergeCell ref="AE1:AF1"/>
    <mergeCell ref="AE3:AF3"/>
    <mergeCell ref="AE4:AF4"/>
    <mergeCell ref="AA5:AD5"/>
    <mergeCell ref="AF6:AF10"/>
    <mergeCell ref="AC6:AC10"/>
    <mergeCell ref="AZ5:AZ10"/>
    <mergeCell ref="BA5:BD5"/>
    <mergeCell ref="A17:E18"/>
    <mergeCell ref="F9:S9"/>
    <mergeCell ref="U5:U14"/>
    <mergeCell ref="F10:S10"/>
    <mergeCell ref="F7:S7"/>
    <mergeCell ref="F8:S8"/>
    <mergeCell ref="T16:V16"/>
    <mergeCell ref="F15:S15"/>
    <mergeCell ref="BJ6:BJ10"/>
    <mergeCell ref="BM6:BM10"/>
    <mergeCell ref="AH3:BD3"/>
    <mergeCell ref="BC6:BC10"/>
    <mergeCell ref="AV5:AV10"/>
    <mergeCell ref="AH4:AN4"/>
    <mergeCell ref="AJ5:AM5"/>
    <mergeCell ref="AH6:AH10"/>
    <mergeCell ref="AN5:AQ5"/>
    <mergeCell ref="AW5:AY5"/>
    <mergeCell ref="BY6:BY10"/>
    <mergeCell ref="BU6:BU10"/>
    <mergeCell ref="BR5:BR10"/>
    <mergeCell ref="AL6:AL10"/>
    <mergeCell ref="G2:AF2"/>
    <mergeCell ref="H3:AC3"/>
    <mergeCell ref="BE4:BQ4"/>
    <mergeCell ref="BK6:BK10"/>
    <mergeCell ref="BF5:BH5"/>
    <mergeCell ref="BI5:BI10"/>
    <mergeCell ref="BP6:BP10"/>
    <mergeCell ref="AW6:AW10"/>
    <mergeCell ref="BJ5:BM5"/>
    <mergeCell ref="BV5:BV10"/>
    <mergeCell ref="BW6:BW10"/>
    <mergeCell ref="BW5:BZ5"/>
    <mergeCell ref="BT6:BT10"/>
    <mergeCell ref="BS5:BU5"/>
    <mergeCell ref="BS6:BS10"/>
    <mergeCell ref="BZ6:BZ10"/>
    <mergeCell ref="BH6:BH10"/>
    <mergeCell ref="BF6:BF10"/>
    <mergeCell ref="BE5:BE10"/>
    <mergeCell ref="T24:V24"/>
    <mergeCell ref="BQ6:BQ10"/>
    <mergeCell ref="Z5:Z10"/>
    <mergeCell ref="AD6:AD10"/>
    <mergeCell ref="AB6:AB10"/>
    <mergeCell ref="AS5:AU5"/>
    <mergeCell ref="AE5:AE10"/>
    <mergeCell ref="T26:V26"/>
    <mergeCell ref="AT6:AT10"/>
    <mergeCell ref="AG6:AG10"/>
    <mergeCell ref="W25:Y25"/>
    <mergeCell ref="AK6:AK10"/>
    <mergeCell ref="AH13:CB13"/>
    <mergeCell ref="BX6:BX10"/>
    <mergeCell ref="BL6:BL10"/>
    <mergeCell ref="BB6:BB10"/>
    <mergeCell ref="BG6:BG10"/>
    <mergeCell ref="BF53:BF54"/>
    <mergeCell ref="AQ6:AQ10"/>
    <mergeCell ref="AS6:AS10"/>
    <mergeCell ref="AX6:AX10"/>
    <mergeCell ref="BD55:BD56"/>
    <mergeCell ref="AX53:AX54"/>
    <mergeCell ref="AV53:AV54"/>
    <mergeCell ref="AY6:AY10"/>
    <mergeCell ref="BA53:BA54"/>
    <mergeCell ref="AR5:AR10"/>
    <mergeCell ref="T39:V39"/>
    <mergeCell ref="T40:V40"/>
    <mergeCell ref="T41:V41"/>
    <mergeCell ref="T43:V43"/>
    <mergeCell ref="AL53:AL54"/>
    <mergeCell ref="AH53:AH54"/>
    <mergeCell ref="T44:V44"/>
    <mergeCell ref="T51:V51"/>
    <mergeCell ref="AE53:AE54"/>
    <mergeCell ref="AJ53:AJ54"/>
    <mergeCell ref="BZ69:BZ73"/>
    <mergeCell ref="T82:V82"/>
    <mergeCell ref="W38:Y38"/>
    <mergeCell ref="BC53:BC54"/>
    <mergeCell ref="AI53:AI54"/>
    <mergeCell ref="AG55:AG56"/>
    <mergeCell ref="AH55:AH56"/>
    <mergeCell ref="W40:Y40"/>
    <mergeCell ref="W41:Y41"/>
    <mergeCell ref="W39:Y39"/>
    <mergeCell ref="AI55:AI56"/>
    <mergeCell ref="CG115:CH115"/>
    <mergeCell ref="CE99:CF99"/>
    <mergeCell ref="W93:Y93"/>
    <mergeCell ref="CG112:CH112"/>
    <mergeCell ref="W115:Y115"/>
    <mergeCell ref="CE87:CF87"/>
    <mergeCell ref="CE93:CF93"/>
    <mergeCell ref="CG87:CH87"/>
    <mergeCell ref="CG90:CH90"/>
    <mergeCell ref="CI96:CJ96"/>
    <mergeCell ref="CI98:CJ98"/>
    <mergeCell ref="CI101:CJ101"/>
    <mergeCell ref="CG86:CH86"/>
    <mergeCell ref="W108:Y108"/>
    <mergeCell ref="CG93:CH93"/>
    <mergeCell ref="CG95:CH95"/>
    <mergeCell ref="CG96:CH96"/>
    <mergeCell ref="CE90:CF90"/>
    <mergeCell ref="CE86:CF86"/>
    <mergeCell ref="CI90:CJ90"/>
    <mergeCell ref="CI97:CJ97"/>
    <mergeCell ref="CI92:CJ92"/>
    <mergeCell ref="CG99:CH99"/>
    <mergeCell ref="CI104:CJ104"/>
    <mergeCell ref="CG100:CH100"/>
    <mergeCell ref="CG101:CH101"/>
    <mergeCell ref="CI93:CJ93"/>
    <mergeCell ref="CI94:CJ94"/>
    <mergeCell ref="CI95:CJ95"/>
    <mergeCell ref="Z128:Z129"/>
    <mergeCell ref="AA128:AA129"/>
    <mergeCell ref="CI115:CJ115"/>
    <mergeCell ref="CI86:CJ86"/>
    <mergeCell ref="CI107:CJ107"/>
    <mergeCell ref="CI91:CJ91"/>
    <mergeCell ref="CI100:CJ100"/>
    <mergeCell ref="CI103:CJ103"/>
    <mergeCell ref="CI99:CJ99"/>
    <mergeCell ref="CI87:CJ87"/>
    <mergeCell ref="AT137:AT141"/>
    <mergeCell ref="AC128:AC129"/>
    <mergeCell ref="AA137:AA141"/>
    <mergeCell ref="AB128:AB129"/>
    <mergeCell ref="AA130:AA131"/>
    <mergeCell ref="AD130:AD131"/>
    <mergeCell ref="AB130:AB131"/>
    <mergeCell ref="AE135:AF135"/>
    <mergeCell ref="AE128:AE129"/>
    <mergeCell ref="AH135:AN135"/>
    <mergeCell ref="CE132:CJ132"/>
    <mergeCell ref="BN130:BN131"/>
    <mergeCell ref="BM130:BM131"/>
    <mergeCell ref="BM128:BM129"/>
    <mergeCell ref="BC130:BC131"/>
    <mergeCell ref="AZ130:AZ131"/>
    <mergeCell ref="BQ128:BQ129"/>
    <mergeCell ref="CH129:CJ129"/>
    <mergeCell ref="BR128:BR129"/>
    <mergeCell ref="BB128:BB129"/>
    <mergeCell ref="BO130:BO131"/>
    <mergeCell ref="CI122:CJ122"/>
    <mergeCell ref="CG123:CH123"/>
    <mergeCell ref="CI123:CJ123"/>
    <mergeCell ref="CE122:CF122"/>
    <mergeCell ref="CE124:CF124"/>
    <mergeCell ref="CE123:CF123"/>
    <mergeCell ref="AY130:AY131"/>
    <mergeCell ref="BR130:BR131"/>
    <mergeCell ref="BS130:BS131"/>
    <mergeCell ref="BP130:BP131"/>
    <mergeCell ref="BQ130:BQ131"/>
    <mergeCell ref="BF128:BF129"/>
    <mergeCell ref="BO128:BO129"/>
    <mergeCell ref="BA128:BA129"/>
    <mergeCell ref="AZ128:AZ129"/>
    <mergeCell ref="BL128:BL129"/>
    <mergeCell ref="AW130:AW131"/>
    <mergeCell ref="AO130:AO131"/>
    <mergeCell ref="AK130:AK131"/>
    <mergeCell ref="AE136:AE141"/>
    <mergeCell ref="AF136:AH136"/>
    <mergeCell ref="AG137:AG141"/>
    <mergeCell ref="AF137:AF141"/>
    <mergeCell ref="AE133:AF133"/>
    <mergeCell ref="AE130:AE131"/>
    <mergeCell ref="AG130:AG131"/>
    <mergeCell ref="AF130:AF131"/>
    <mergeCell ref="AJ130:AJ131"/>
    <mergeCell ref="AJ136:AM136"/>
    <mergeCell ref="AH137:AH141"/>
    <mergeCell ref="AN136:AQ136"/>
    <mergeCell ref="AH130:AH131"/>
    <mergeCell ref="AK137:AK141"/>
    <mergeCell ref="AL137:AL141"/>
    <mergeCell ref="AT130:AT131"/>
    <mergeCell ref="AN128:AN129"/>
    <mergeCell ref="AN137:AN141"/>
    <mergeCell ref="AU130:AU131"/>
    <mergeCell ref="BG130:BG131"/>
    <mergeCell ref="BL130:BL131"/>
    <mergeCell ref="BK130:BK131"/>
    <mergeCell ref="BI130:BI131"/>
    <mergeCell ref="BJ130:BJ131"/>
    <mergeCell ref="BD130:BD131"/>
    <mergeCell ref="W122:Y122"/>
    <mergeCell ref="T116:V116"/>
    <mergeCell ref="W123:Y123"/>
    <mergeCell ref="T114:V114"/>
    <mergeCell ref="T115:V115"/>
    <mergeCell ref="W112:Y112"/>
    <mergeCell ref="W116:Y116"/>
    <mergeCell ref="W113:Y113"/>
    <mergeCell ref="W114:Y114"/>
    <mergeCell ref="W117:Y117"/>
    <mergeCell ref="CG126:CH126"/>
    <mergeCell ref="CI125:CJ125"/>
    <mergeCell ref="CG124:CH124"/>
    <mergeCell ref="BK128:BK129"/>
    <mergeCell ref="BG128:BG129"/>
    <mergeCell ref="AS128:AS129"/>
    <mergeCell ref="CI126:CJ126"/>
    <mergeCell ref="CI127:CJ127"/>
    <mergeCell ref="CG127:CH127"/>
    <mergeCell ref="AU128:AU129"/>
    <mergeCell ref="AP128:AP129"/>
    <mergeCell ref="A126:E127"/>
    <mergeCell ref="W126:Y126"/>
    <mergeCell ref="T126:V126"/>
    <mergeCell ref="AG128:AG129"/>
    <mergeCell ref="F126:S127"/>
    <mergeCell ref="W127:Y127"/>
    <mergeCell ref="AH128:AH129"/>
    <mergeCell ref="AF128:AF129"/>
    <mergeCell ref="W128:Y129"/>
    <mergeCell ref="F124:S125"/>
    <mergeCell ref="T124:V124"/>
    <mergeCell ref="T113:V113"/>
    <mergeCell ref="T110:V110"/>
    <mergeCell ref="T111:V111"/>
    <mergeCell ref="T108:V108"/>
    <mergeCell ref="T112:V112"/>
    <mergeCell ref="F114:S114"/>
    <mergeCell ref="T109:V109"/>
    <mergeCell ref="F116:S117"/>
    <mergeCell ref="F170:S170"/>
    <mergeCell ref="T168:V168"/>
    <mergeCell ref="Z136:Z141"/>
    <mergeCell ref="AA136:AD136"/>
    <mergeCell ref="F141:S141"/>
    <mergeCell ref="S131:V131"/>
    <mergeCell ref="T147:V147"/>
    <mergeCell ref="F140:S140"/>
    <mergeCell ref="F146:S147"/>
    <mergeCell ref="F169:S169"/>
    <mergeCell ref="BG137:BG141"/>
    <mergeCell ref="A169:E169"/>
    <mergeCell ref="F168:S168"/>
    <mergeCell ref="T169:V169"/>
    <mergeCell ref="AB137:AB141"/>
    <mergeCell ref="AS137:AS141"/>
    <mergeCell ref="T146:V146"/>
    <mergeCell ref="U136:U145"/>
    <mergeCell ref="F138:S138"/>
    <mergeCell ref="T157:V157"/>
    <mergeCell ref="CG146:CH146"/>
    <mergeCell ref="BO137:BO141"/>
    <mergeCell ref="AU137:AU141"/>
    <mergeCell ref="AW137:AW141"/>
    <mergeCell ref="AV136:AV141"/>
    <mergeCell ref="AY137:AY141"/>
    <mergeCell ref="AX137:AX141"/>
    <mergeCell ref="BF136:BH136"/>
    <mergeCell ref="BC137:BC141"/>
    <mergeCell ref="BA137:BA141"/>
    <mergeCell ref="CA136:CA141"/>
    <mergeCell ref="CG147:CH147"/>
    <mergeCell ref="CI147:CJ147"/>
    <mergeCell ref="CE140:CJ140"/>
    <mergeCell ref="CB137:CB141"/>
    <mergeCell ref="CD136:CD141"/>
    <mergeCell ref="CE139:CJ139"/>
    <mergeCell ref="CE147:CF147"/>
    <mergeCell ref="CE146:CF146"/>
    <mergeCell ref="CC136:CC141"/>
    <mergeCell ref="AD137:AD141"/>
    <mergeCell ref="AI136:AI141"/>
    <mergeCell ref="AO137:AO141"/>
    <mergeCell ref="AJ137:AJ141"/>
    <mergeCell ref="AM137:AM141"/>
    <mergeCell ref="CI146:CJ146"/>
    <mergeCell ref="BT137:BT141"/>
    <mergeCell ref="BV136:BV141"/>
    <mergeCell ref="BU137:BU141"/>
    <mergeCell ref="BX137:BX141"/>
    <mergeCell ref="BS137:BS141"/>
    <mergeCell ref="BR136:BR141"/>
    <mergeCell ref="BS136:BU136"/>
    <mergeCell ref="CE148:CF148"/>
    <mergeCell ref="BQ137:BQ141"/>
    <mergeCell ref="BP137:BP141"/>
    <mergeCell ref="BY137:BY141"/>
    <mergeCell ref="BW137:BW141"/>
    <mergeCell ref="BZ137:BZ141"/>
    <mergeCell ref="BW136:BZ136"/>
    <mergeCell ref="BL137:BL141"/>
    <mergeCell ref="BK137:BK141"/>
    <mergeCell ref="T148:V148"/>
    <mergeCell ref="AP137:AP141"/>
    <mergeCell ref="BM137:BM141"/>
    <mergeCell ref="BH137:BH141"/>
    <mergeCell ref="AQ137:AQ141"/>
    <mergeCell ref="BI136:BI141"/>
    <mergeCell ref="BB137:BB141"/>
    <mergeCell ref="AC137:AC141"/>
    <mergeCell ref="CI149:CJ149"/>
    <mergeCell ref="CE151:CF151"/>
    <mergeCell ref="W149:Y149"/>
    <mergeCell ref="CE149:CF149"/>
    <mergeCell ref="CG149:CH149"/>
    <mergeCell ref="CI151:CJ151"/>
    <mergeCell ref="CG151:CH151"/>
    <mergeCell ref="W150:Y150"/>
    <mergeCell ref="BJ137:BJ141"/>
    <mergeCell ref="CI150:CJ150"/>
    <mergeCell ref="CE150:CF150"/>
    <mergeCell ref="CI155:CJ155"/>
    <mergeCell ref="W152:Y152"/>
    <mergeCell ref="CE152:CF152"/>
    <mergeCell ref="CG152:CH152"/>
    <mergeCell ref="CI152:CJ152"/>
    <mergeCell ref="CI153:CJ153"/>
    <mergeCell ref="CI154:CJ154"/>
    <mergeCell ref="CG155:CH155"/>
    <mergeCell ref="CG154:CH154"/>
    <mergeCell ref="W155:Y155"/>
    <mergeCell ref="CE154:CF154"/>
    <mergeCell ref="T155:V155"/>
    <mergeCell ref="CE155:CF155"/>
    <mergeCell ref="W154:Y154"/>
    <mergeCell ref="CE157:CF157"/>
    <mergeCell ref="CG157:CH157"/>
    <mergeCell ref="CI157:CJ157"/>
    <mergeCell ref="CE156:CF156"/>
    <mergeCell ref="T156:V156"/>
    <mergeCell ref="CI156:CJ156"/>
    <mergeCell ref="CG156:CH156"/>
    <mergeCell ref="W157:Y157"/>
    <mergeCell ref="CI158:CJ158"/>
    <mergeCell ref="W158:Y158"/>
    <mergeCell ref="CE158:CF158"/>
    <mergeCell ref="T158:V158"/>
    <mergeCell ref="CG158:CH158"/>
    <mergeCell ref="CE159:CF159"/>
    <mergeCell ref="CG159:CH159"/>
    <mergeCell ref="CI159:CJ159"/>
    <mergeCell ref="A159:E159"/>
    <mergeCell ref="T159:V159"/>
    <mergeCell ref="W159:Y159"/>
    <mergeCell ref="F156:S157"/>
    <mergeCell ref="W156:Y156"/>
    <mergeCell ref="W165:Y165"/>
    <mergeCell ref="W164:Y164"/>
    <mergeCell ref="F164:S165"/>
    <mergeCell ref="F158:S159"/>
    <mergeCell ref="T163:V163"/>
    <mergeCell ref="CI160:CJ160"/>
    <mergeCell ref="A161:E161"/>
    <mergeCell ref="T161:V161"/>
    <mergeCell ref="W161:Y161"/>
    <mergeCell ref="CE161:CF161"/>
    <mergeCell ref="CG161:CH161"/>
    <mergeCell ref="CI161:CJ161"/>
    <mergeCell ref="CG160:CH160"/>
    <mergeCell ref="CE163:CF163"/>
    <mergeCell ref="CG163:CH163"/>
    <mergeCell ref="T160:V160"/>
    <mergeCell ref="W160:Y160"/>
    <mergeCell ref="F162:S163"/>
    <mergeCell ref="CE165:CF165"/>
    <mergeCell ref="CG165:CH165"/>
    <mergeCell ref="CI165:CJ165"/>
    <mergeCell ref="T162:V162"/>
    <mergeCell ref="W162:Y162"/>
    <mergeCell ref="CE162:CF162"/>
    <mergeCell ref="CG162:CH162"/>
    <mergeCell ref="CI162:CJ162"/>
    <mergeCell ref="T164:V164"/>
    <mergeCell ref="CG164:CH164"/>
    <mergeCell ref="CE164:CF164"/>
    <mergeCell ref="W163:Y163"/>
    <mergeCell ref="CG168:CH168"/>
    <mergeCell ref="CE167:CF167"/>
    <mergeCell ref="CE166:CF166"/>
    <mergeCell ref="CG166:CH166"/>
    <mergeCell ref="W166:Y166"/>
    <mergeCell ref="W167:Y167"/>
    <mergeCell ref="W168:Y168"/>
    <mergeCell ref="CE168:CF168"/>
    <mergeCell ref="CG167:CH167"/>
    <mergeCell ref="CG170:CH170"/>
    <mergeCell ref="CG172:CH172"/>
    <mergeCell ref="W172:Y172"/>
    <mergeCell ref="CE172:CF172"/>
    <mergeCell ref="W170:Y170"/>
    <mergeCell ref="CG169:CH169"/>
    <mergeCell ref="W169:Y169"/>
    <mergeCell ref="CE169:CF169"/>
    <mergeCell ref="F177:S177"/>
    <mergeCell ref="A176:E176"/>
    <mergeCell ref="A177:E177"/>
    <mergeCell ref="CE170:CF170"/>
    <mergeCell ref="T170:V170"/>
    <mergeCell ref="A173:E173"/>
    <mergeCell ref="W173:Y173"/>
    <mergeCell ref="CE173:CF173"/>
    <mergeCell ref="F171:S171"/>
    <mergeCell ref="T171:V171"/>
    <mergeCell ref="T176:V176"/>
    <mergeCell ref="F172:S173"/>
    <mergeCell ref="T172:V173"/>
    <mergeCell ref="T174:V174"/>
    <mergeCell ref="W174:Y174"/>
    <mergeCell ref="T175:V175"/>
    <mergeCell ref="W175:Y175"/>
    <mergeCell ref="F174:S175"/>
    <mergeCell ref="F176:S176"/>
    <mergeCell ref="W178:Y178"/>
    <mergeCell ref="CE178:CF178"/>
    <mergeCell ref="CG178:CH178"/>
    <mergeCell ref="CI178:CJ178"/>
    <mergeCell ref="CI176:CJ176"/>
    <mergeCell ref="CG177:CH177"/>
    <mergeCell ref="CI177:CJ177"/>
    <mergeCell ref="CE176:CF176"/>
    <mergeCell ref="CE177:CF177"/>
    <mergeCell ref="W176:Y176"/>
    <mergeCell ref="CE179:CF179"/>
    <mergeCell ref="CI179:CJ179"/>
    <mergeCell ref="CG179:CH179"/>
    <mergeCell ref="CG176:CH176"/>
    <mergeCell ref="CE174:CF174"/>
    <mergeCell ref="CG174:CH174"/>
    <mergeCell ref="CI174:CJ174"/>
    <mergeCell ref="CE175:CF175"/>
    <mergeCell ref="CG175:CH175"/>
    <mergeCell ref="CI175:CJ175"/>
    <mergeCell ref="T181:V181"/>
    <mergeCell ref="T184:V184"/>
    <mergeCell ref="F179:S179"/>
    <mergeCell ref="F178:S178"/>
    <mergeCell ref="T178:V178"/>
    <mergeCell ref="F181:S181"/>
    <mergeCell ref="F182:S182"/>
    <mergeCell ref="T182:V182"/>
    <mergeCell ref="T183:V183"/>
    <mergeCell ref="F183:S183"/>
    <mergeCell ref="W182:Y182"/>
    <mergeCell ref="W183:Y183"/>
    <mergeCell ref="CE181:CF181"/>
    <mergeCell ref="AX185:AX186"/>
    <mergeCell ref="AW185:AW186"/>
    <mergeCell ref="AC185:AC186"/>
    <mergeCell ref="W185:Y186"/>
    <mergeCell ref="Z185:Z186"/>
    <mergeCell ref="W181:Y181"/>
    <mergeCell ref="W184:Y184"/>
    <mergeCell ref="CI181:CJ181"/>
    <mergeCell ref="CI184:CJ184"/>
    <mergeCell ref="CG184:CH184"/>
    <mergeCell ref="BS185:BS186"/>
    <mergeCell ref="CE183:CF183"/>
    <mergeCell ref="CE184:CF184"/>
    <mergeCell ref="CI182:CJ182"/>
    <mergeCell ref="CI183:CJ183"/>
    <mergeCell ref="CG183:CH183"/>
    <mergeCell ref="CE182:CF182"/>
    <mergeCell ref="CG181:CH181"/>
    <mergeCell ref="BC185:BC186"/>
    <mergeCell ref="BD185:BD186"/>
    <mergeCell ref="BE185:BE186"/>
    <mergeCell ref="BR185:BR186"/>
    <mergeCell ref="BN185:BN186"/>
    <mergeCell ref="CG182:CH182"/>
    <mergeCell ref="BG185:BG186"/>
    <mergeCell ref="BQ185:BQ186"/>
    <mergeCell ref="BL185:BL186"/>
    <mergeCell ref="AG187:AG188"/>
    <mergeCell ref="AA187:AA188"/>
    <mergeCell ref="AB187:AB188"/>
    <mergeCell ref="AC187:AC188"/>
    <mergeCell ref="AD187:AD188"/>
    <mergeCell ref="AE187:AE188"/>
    <mergeCell ref="AF187:AF188"/>
    <mergeCell ref="AJ185:AJ186"/>
    <mergeCell ref="AQ185:AQ186"/>
    <mergeCell ref="AN185:AN186"/>
    <mergeCell ref="AP185:AP186"/>
    <mergeCell ref="AP187:AP188"/>
    <mergeCell ref="AQ187:AQ188"/>
    <mergeCell ref="AO187:AO188"/>
    <mergeCell ref="AO185:AO186"/>
    <mergeCell ref="AN187:AN188"/>
    <mergeCell ref="AK187:AK188"/>
    <mergeCell ref="BH185:BH186"/>
    <mergeCell ref="AF185:AF186"/>
    <mergeCell ref="AG185:AG186"/>
    <mergeCell ref="AM187:AM188"/>
    <mergeCell ref="AL185:AL186"/>
    <mergeCell ref="AH187:AH188"/>
    <mergeCell ref="AM185:AM186"/>
    <mergeCell ref="AL187:AL188"/>
    <mergeCell ref="AH185:AH186"/>
    <mergeCell ref="AI185:AI186"/>
    <mergeCell ref="BG187:BG188"/>
    <mergeCell ref="AK185:AK186"/>
    <mergeCell ref="AI187:AI188"/>
    <mergeCell ref="AJ187:AJ188"/>
    <mergeCell ref="BO187:BO188"/>
    <mergeCell ref="BK187:BK188"/>
    <mergeCell ref="BJ187:BJ188"/>
    <mergeCell ref="BM187:BM188"/>
    <mergeCell ref="AV187:AV188"/>
    <mergeCell ref="BF185:BF186"/>
    <mergeCell ref="AT187:AT188"/>
    <mergeCell ref="BN187:BN188"/>
    <mergeCell ref="BP185:BP186"/>
    <mergeCell ref="AR185:AR186"/>
    <mergeCell ref="BJ185:BJ186"/>
    <mergeCell ref="BI185:BI186"/>
    <mergeCell ref="BK185:BK186"/>
    <mergeCell ref="BM185:BM186"/>
    <mergeCell ref="BO185:BO186"/>
    <mergeCell ref="BA185:BA186"/>
    <mergeCell ref="BR187:BR188"/>
    <mergeCell ref="AS187:AS188"/>
    <mergeCell ref="AU187:AU188"/>
    <mergeCell ref="AY187:AY188"/>
    <mergeCell ref="AS185:AS186"/>
    <mergeCell ref="AT185:AT186"/>
    <mergeCell ref="AU185:AU186"/>
    <mergeCell ref="AY185:AY186"/>
    <mergeCell ref="AV185:AV186"/>
    <mergeCell ref="AW187:AW188"/>
    <mergeCell ref="AX187:AX188"/>
    <mergeCell ref="AR187:AR188"/>
    <mergeCell ref="BS187:BS188"/>
    <mergeCell ref="BC187:BC188"/>
    <mergeCell ref="BD187:BD188"/>
    <mergeCell ref="BE187:BE188"/>
    <mergeCell ref="BF187:BF188"/>
    <mergeCell ref="BH187:BH188"/>
    <mergeCell ref="BP187:BP188"/>
    <mergeCell ref="BQ187:BQ188"/>
    <mergeCell ref="AZ185:AZ186"/>
    <mergeCell ref="BF137:BF141"/>
    <mergeCell ref="BA187:BA188"/>
    <mergeCell ref="BB187:BB188"/>
    <mergeCell ref="BB185:BB186"/>
    <mergeCell ref="AZ187:AZ188"/>
    <mergeCell ref="BD137:BD141"/>
    <mergeCell ref="BX69:BX73"/>
    <mergeCell ref="BW69:BW73"/>
    <mergeCell ref="BO69:BO73"/>
    <mergeCell ref="BP69:BP73"/>
    <mergeCell ref="BT69:BT73"/>
    <mergeCell ref="BQ69:BQ73"/>
    <mergeCell ref="BS69:BS73"/>
    <mergeCell ref="BR68:BR73"/>
    <mergeCell ref="BS68:BU68"/>
    <mergeCell ref="BN68:BQ68"/>
    <mergeCell ref="BI68:BI73"/>
    <mergeCell ref="BJ68:BM68"/>
    <mergeCell ref="BF69:BF73"/>
    <mergeCell ref="BJ69:BJ73"/>
    <mergeCell ref="BK69:BK73"/>
    <mergeCell ref="BM69:BM73"/>
    <mergeCell ref="BG69:BG73"/>
    <mergeCell ref="BF68:BH68"/>
    <mergeCell ref="BH69:BH73"/>
    <mergeCell ref="BL69:BL73"/>
    <mergeCell ref="W125:Y125"/>
    <mergeCell ref="T125:V125"/>
    <mergeCell ref="T154:V154"/>
    <mergeCell ref="A149:E149"/>
    <mergeCell ref="F150:S150"/>
    <mergeCell ref="T127:V127"/>
    <mergeCell ref="W151:Y151"/>
    <mergeCell ref="W148:Y148"/>
    <mergeCell ref="A124:E125"/>
    <mergeCell ref="T151:V151"/>
    <mergeCell ref="Z130:Z131"/>
    <mergeCell ref="CG153:CH153"/>
    <mergeCell ref="T152:V153"/>
    <mergeCell ref="W153:Y153"/>
    <mergeCell ref="A153:E153"/>
    <mergeCell ref="A140:E140"/>
    <mergeCell ref="CE153:CF153"/>
    <mergeCell ref="A147:E147"/>
    <mergeCell ref="CG150:CH150"/>
    <mergeCell ref="AR136:AR141"/>
    <mergeCell ref="A155:E155"/>
    <mergeCell ref="CE160:CF160"/>
    <mergeCell ref="T165:V165"/>
    <mergeCell ref="CG148:CH148"/>
    <mergeCell ref="CI148:CJ148"/>
    <mergeCell ref="T149:V149"/>
    <mergeCell ref="F151:S151"/>
    <mergeCell ref="F154:S155"/>
    <mergeCell ref="CI164:CJ164"/>
    <mergeCell ref="CI163:CJ163"/>
    <mergeCell ref="BY69:BY73"/>
    <mergeCell ref="BV68:BV73"/>
    <mergeCell ref="BC128:BC129"/>
    <mergeCell ref="AY128:AY129"/>
    <mergeCell ref="BJ128:BJ129"/>
    <mergeCell ref="A163:E163"/>
    <mergeCell ref="F152:S153"/>
    <mergeCell ref="F139:S139"/>
    <mergeCell ref="F148:S148"/>
    <mergeCell ref="A151:E151"/>
    <mergeCell ref="BT187:BW188"/>
    <mergeCell ref="T185:V186"/>
    <mergeCell ref="BT185:BW186"/>
    <mergeCell ref="BT130:BW131"/>
    <mergeCell ref="BB135:BG135"/>
    <mergeCell ref="T150:V150"/>
    <mergeCell ref="T166:V166"/>
    <mergeCell ref="T167:V167"/>
    <mergeCell ref="BI187:BI188"/>
    <mergeCell ref="B133:V133"/>
    <mergeCell ref="AE192:BB192"/>
    <mergeCell ref="F160:S161"/>
    <mergeCell ref="A157:E157"/>
    <mergeCell ref="F149:S149"/>
    <mergeCell ref="S129:V129"/>
    <mergeCell ref="A167:E167"/>
    <mergeCell ref="F166:S166"/>
    <mergeCell ref="F167:S167"/>
    <mergeCell ref="A165:E165"/>
    <mergeCell ref="AL128:AL129"/>
  </mergeCells>
  <printOptions/>
  <pageMargins left="0.2362204724409449" right="0.2362204724409449" top="0.7480314960629921" bottom="0.7480314960629921" header="0.31496062992125984" footer="0.31496062992125984"/>
  <pageSetup horizontalDpi="180" verticalDpi="180" orientation="landscape" paperSize="8" scale="87" r:id="rId1"/>
  <rowBreaks count="2" manualBreakCount="2">
    <brk id="63" max="87" man="1"/>
    <brk id="132" max="255" man="1"/>
  </rowBreaks>
  <colBreaks count="1" manualBreakCount="1">
    <brk id="88" max="203" man="1"/>
  </colBreaks>
  <ignoredErrors>
    <ignoredError sqref="CI93 CE111 AM185 AB55 CG113 CG150 AJ187 CI159 AH187 AE185 CE149:CE150 AI185 AL187 CI176 AD187 AW185 CE182 CE176 CE167 CE1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2021-04-26T05:50:29Z</dcterms:modified>
  <cp:category/>
  <cp:version/>
  <cp:contentType/>
  <cp:contentStatus/>
</cp:coreProperties>
</file>